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kumenti\НАКАЗЫ МЕСТНЫЕ\НАКАЗЫ на 2017 год\НАЮГ\ПОСЛЕДНИЕ ВАРИАНТЫ\2018 год\"/>
    </mc:Choice>
  </mc:AlternateContent>
  <bookViews>
    <workbookView xWindow="0" yWindow="0" windowWidth="28800" windowHeight="11235"/>
  </bookViews>
  <sheets>
    <sheet name="2018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9" l="1"/>
  <c r="E65" i="9"/>
  <c r="E100" i="9" l="1"/>
  <c r="E103" i="9" l="1"/>
  <c r="E32" i="9"/>
  <c r="E63" i="9"/>
  <c r="E76" i="9"/>
  <c r="E83" i="9"/>
  <c r="E27" i="9"/>
  <c r="E105" i="9"/>
  <c r="E104" i="9"/>
  <c r="E102" i="9"/>
  <c r="E72" i="9"/>
  <c r="E101" i="9" s="1"/>
  <c r="E61" i="9"/>
  <c r="E97" i="9" l="1"/>
  <c r="E71" i="9"/>
  <c r="E88" i="9"/>
  <c r="A93" i="9"/>
  <c r="A94" i="9" s="1"/>
  <c r="E52" i="9"/>
  <c r="A40" i="9"/>
  <c r="A41" i="9" s="1"/>
  <c r="A42" i="9" s="1"/>
  <c r="A43" i="9" s="1"/>
  <c r="A44" i="9" s="1"/>
  <c r="A45" i="9" s="1"/>
  <c r="A34" i="9"/>
  <c r="A35" i="9" s="1"/>
  <c r="A36" i="9" s="1"/>
  <c r="A37" i="9" s="1"/>
  <c r="A29" i="9"/>
  <c r="A12" i="9" l="1"/>
  <c r="E10" i="9"/>
  <c r="E8" i="9"/>
  <c r="E6" i="9"/>
  <c r="A54" i="9" l="1"/>
  <c r="A55" i="9" s="1"/>
  <c r="A56" i="9" s="1"/>
  <c r="A57" i="9" s="1"/>
  <c r="E91" i="9" l="1"/>
  <c r="E87" i="9"/>
  <c r="E81" i="9"/>
  <c r="E68" i="9"/>
  <c r="E58" i="9"/>
  <c r="E50" i="9"/>
  <c r="E46" i="9"/>
  <c r="E38" i="9"/>
  <c r="A30" i="9"/>
  <c r="A31" i="9" s="1"/>
  <c r="E25" i="9"/>
  <c r="E22" i="9"/>
  <c r="E20" i="9"/>
  <c r="E16" i="9"/>
  <c r="E13" i="9"/>
  <c r="E95" i="9" l="1"/>
</calcChain>
</file>

<file path=xl/sharedStrings.xml><?xml version="1.0" encoding="utf-8"?>
<sst xmlns="http://schemas.openxmlformats.org/spreadsheetml/2006/main" count="426" uniqueCount="236">
  <si>
    <t xml:space="preserve">№1 </t>
  </si>
  <si>
    <t>ОБ</t>
  </si>
  <si>
    <t>МБ</t>
  </si>
  <si>
    <t>№ 2</t>
  </si>
  <si>
    <t>№ 3</t>
  </si>
  <si>
    <t>Запрет на проезд большегрузного транспорта по ул.Вокзальная</t>
  </si>
  <si>
    <t xml:space="preserve">№ 4 </t>
  </si>
  <si>
    <t xml:space="preserve">№ 5 </t>
  </si>
  <si>
    <t>Благоустройство пер.Канавный</t>
  </si>
  <si>
    <t>Установка пожарного гидранта ул.Линейная</t>
  </si>
  <si>
    <t>№ 8</t>
  </si>
  <si>
    <t>Ямочный ремонт ул.Октябрьская</t>
  </si>
  <si>
    <t>№ 10</t>
  </si>
  <si>
    <t>№ 11</t>
  </si>
  <si>
    <t>№ 12</t>
  </si>
  <si>
    <t>Ремонт и асфальтирование дорожного покрытия проезжей части двора дома ул.Геодезическая 72</t>
  </si>
  <si>
    <t>№14</t>
  </si>
  <si>
    <t xml:space="preserve">№ 15 </t>
  </si>
  <si>
    <t>№ 16</t>
  </si>
  <si>
    <t xml:space="preserve">№ 18 </t>
  </si>
  <si>
    <t>№ 19</t>
  </si>
  <si>
    <t>№20</t>
  </si>
  <si>
    <t>Снос гаражей за домом № 120 Военный городок</t>
  </si>
  <si>
    <t xml:space="preserve">№21 </t>
  </si>
  <si>
    <t>Вопрос предоставления мест в детских садах</t>
  </si>
  <si>
    <t>Ограждение газовых резервуаров между домами № 110 и № 111 Военный городок</t>
  </si>
  <si>
    <t>№ 22</t>
  </si>
  <si>
    <t>№23</t>
  </si>
  <si>
    <t>Запрет проезд большегрузного транспорта по ул.Новая в сторону администрации и ул.2-я Северная</t>
  </si>
  <si>
    <t>Строительство тротуара вдоль дороги за домом № 38 по ул.Чкалова</t>
  </si>
  <si>
    <t>Организация патрулирования ул.Чкалова в вечернее и ночное время</t>
  </si>
  <si>
    <t xml:space="preserve">№ 24 </t>
  </si>
  <si>
    <t>Вырубка кустарников ул.Авиационная</t>
  </si>
  <si>
    <t xml:space="preserve">№ 25 </t>
  </si>
  <si>
    <t>Устройство тротуарной дорожки на ул.Новая</t>
  </si>
  <si>
    <t>№ 26</t>
  </si>
  <si>
    <t>М.М.Ващенко</t>
  </si>
  <si>
    <t>Строительство нового здания школы № 2</t>
  </si>
  <si>
    <t>Создание парковой зоны между домами № 5 и № 11 ул.Геодезическая</t>
  </si>
  <si>
    <t>Организация регулярного патрулирования ППС на разворотной площадке у школы № 2</t>
  </si>
  <si>
    <t xml:space="preserve">№ 27 </t>
  </si>
  <si>
    <t>Ремонт и монтаж освещения ул.Степная, Котельная, Муромская и пер. Зеленый и Звездный</t>
  </si>
  <si>
    <t>Устройство дополнительного освещения маршрута прохода к школе № 2</t>
  </si>
  <si>
    <t>Отвод талых вод от МКД ул.Путейцев</t>
  </si>
  <si>
    <t>Устройство парковки с щебеночным покрытием около дома № 28 ЖКО Аэропорта (возле телефонной станции)</t>
  </si>
  <si>
    <t>№ 13</t>
  </si>
  <si>
    <t>Асфальтирование, щебенение улиц частного сектора: ул.Геодезическая, Весенняя, Вишневая, Изумрудная,Летняя,Лунная, Молодежная,Обская,Радости,Российская,Рубиновая, Светлая,Серебряная, Степная, Цветочная, Южная, пер.Березовый, Дачный,Солнечный, Снежный,Тихий,Хороший,Янтарный</t>
  </si>
  <si>
    <t>Создание парковой зоны в п.Геодезия</t>
  </si>
  <si>
    <t>Устройство пешеходной дорожки от МЖК до школы № 2</t>
  </si>
  <si>
    <t>ИТОГО</t>
  </si>
  <si>
    <t xml:space="preserve">№ 17 </t>
  </si>
  <si>
    <t>Замена и перекладка плитки на пешеходной дорожке от входа в помещение хоккейного клуба г.Оби в направлении перекрестка с поворотом к зданию городской больницы до торца дома № 26/1</t>
  </si>
  <si>
    <t>Замена железной конструкции ограждения безопасности между пешеходной дорожкой и автодорогой вдоль хоккейной площадкина новую,обеспечивающую защиту пешеходов от обливания грязью, дополнив её металлическим щитом</t>
  </si>
  <si>
    <t>МКУ "ОКС"</t>
  </si>
  <si>
    <t>№ 9</t>
  </si>
  <si>
    <t>Установка знака"Пешеходный переход" через дорогу между домами № 27 и 20 ул.Калинина, "лежачий полицейский"</t>
  </si>
  <si>
    <t>Строительство тротуара вдоль пер.Космический и домов № 2 Чехова, Горького 9 до перекрестка ул.Калинина</t>
  </si>
  <si>
    <t>Ощебенение нечетной стороны вдоль ул.Рабочая</t>
  </si>
  <si>
    <t>Администрация г.Оби, Клепиков А.П.</t>
  </si>
  <si>
    <t>Администрация г.Оби, Тамбовцев А.В.</t>
  </si>
  <si>
    <t>Администрация г.Оби, Храмкина О.Б.</t>
  </si>
  <si>
    <t>Администрация г.Оби, МУП "БИС"</t>
  </si>
  <si>
    <t>ГП НСО "Развитие образования, создание условий для социализации детей и учащейся молодежи в Новосибирской области на 2015-2020 годы"</t>
  </si>
  <si>
    <t>МУП "БИС", подрядная организация</t>
  </si>
  <si>
    <t>Расширение асфальтового покрытия дороги до 6 м для безопасного движения транспорта по маршруту движения общественного транспорта в п.Геофизиков</t>
  </si>
  <si>
    <t xml:space="preserve">ПЛАН РАБОТ </t>
  </si>
  <si>
    <t>Администрация г.Оби, Храмкина О.Б., МУП "БИС"</t>
  </si>
  <si>
    <t>Администрация г.Оби, Храмкина О.Б., Инспектор ГИБДД, МУП "БИС"</t>
  </si>
  <si>
    <t>Устройство пешеходного перехода на ул. Большая на пересечении с ул.Рабочая, дорожные знаки и "лежачими полицейскими"</t>
  </si>
  <si>
    <t>Администрация г.Оби, Ивашнева И.В.</t>
  </si>
  <si>
    <t>Асфальтирование дороги от дома № 8 до домов № 9 и 22  ЖКО Аэропорта (470 м)</t>
  </si>
  <si>
    <t>Администрация г.Оби, Храмкина О.Б, МУП "БИС"</t>
  </si>
  <si>
    <t>Содержание наказа, обращения</t>
  </si>
  <si>
    <t>Мероприятия по реализации наказа, обращения</t>
  </si>
  <si>
    <t>Танасичук Виталий Вадимович</t>
  </si>
  <si>
    <t>Никифоров Кирилл Васильевич</t>
  </si>
  <si>
    <t>Григоренко Олег Олегович</t>
  </si>
  <si>
    <t>Федоров Роман Александрович</t>
  </si>
  <si>
    <t>Кузнецов Сергей Федорович</t>
  </si>
  <si>
    <t>Дорошенко Сергей Владимирович</t>
  </si>
  <si>
    <t>Зайцева Наталья Федоровна</t>
  </si>
  <si>
    <t>Гольдштейн Михаил Львович</t>
  </si>
  <si>
    <t>Шевелев Константин Андреевич</t>
  </si>
  <si>
    <t>Березенцев Денис Владимирович</t>
  </si>
  <si>
    <t>Восканян Ольга Сергеевна</t>
  </si>
  <si>
    <t>Панков Владимир Андреевич</t>
  </si>
  <si>
    <t>Фоломеев Владимир Николаевич</t>
  </si>
  <si>
    <t>Стрельников Виктор Александрович</t>
  </si>
  <si>
    <t>Волчкова Вера Васильевна</t>
  </si>
  <si>
    <t>Мельников Сергей Вальтерович</t>
  </si>
  <si>
    <t>Кузнецов Максим Владимирович</t>
  </si>
  <si>
    <t>Дарвин Андрей Васильевич</t>
  </si>
  <si>
    <t>Михайлов Дмитрий Витальевич</t>
  </si>
  <si>
    <t>Солохин Александр Петрович</t>
  </si>
  <si>
    <t>Буковинин Павел Витальевич</t>
  </si>
  <si>
    <t>Козодоенко Михаил Викторович</t>
  </si>
  <si>
    <t>Касенко Александр Сергеевич</t>
  </si>
  <si>
    <t>Ващенко Марина Митрофановна</t>
  </si>
  <si>
    <t>Суботковский Андрей Васильевич</t>
  </si>
  <si>
    <t>Общая стоимость реализации наказа, обращения, тыс.руб.</t>
  </si>
  <si>
    <t>Объем и источник финансирования наказа, обращения по мероприятиям</t>
  </si>
  <si>
    <t>ФБ              ОБ              МБ</t>
  </si>
  <si>
    <t xml:space="preserve">Сроки реализации наказов, обращений (по годам) </t>
  </si>
  <si>
    <t>Структурное подразделение администрации города, ответственное за реализацию соответствующего наказа, обращения</t>
  </si>
  <si>
    <t>Фамилия, имя, отчество Депутата</t>
  </si>
  <si>
    <t>Администрация г.Оби, Наюг Л.И., МУП "Горводоканал"</t>
  </si>
  <si>
    <t>ФБ-федеральный бюджет</t>
  </si>
  <si>
    <t>ОБ-областной бюджет</t>
  </si>
  <si>
    <t>МБ-местный бюджет</t>
  </si>
  <si>
    <t>ПСД-проектно-сметная документация</t>
  </si>
  <si>
    <t>СМР-строительно-монтажные работы</t>
  </si>
  <si>
    <t>ЛЭП- линии электропередач</t>
  </si>
  <si>
    <t>Подрядная организация по результатам аукциона</t>
  </si>
  <si>
    <t>Выявить собственников. Установить законность установки гаражей. Выдать предписание</t>
  </si>
  <si>
    <t>2018-2021</t>
  </si>
  <si>
    <t xml:space="preserve">Подготовить обращение в отдел полиции </t>
  </si>
  <si>
    <t>№ избирательного округа, №п.п.</t>
  </si>
  <si>
    <t>ВИ- внебюджетные источники</t>
  </si>
  <si>
    <t>ВИ</t>
  </si>
  <si>
    <t>ПСД на устройство уличного освещения ул.Молодежная в рамках программы"Благоустройство территории г.Оби на 2016-2018 годы"</t>
  </si>
  <si>
    <t>Администрация г.Оби, Храмкина О.Б., Евтеева Ю.К.,</t>
  </si>
  <si>
    <t>Уличное освещение на въезде во дворе домов 68/1 и 68/3 ул.Геодезическая</t>
  </si>
  <si>
    <t>согласно ПСД</t>
  </si>
  <si>
    <t>денежных затрат не требует</t>
  </si>
  <si>
    <t>По факту обследования выполнить ямочный ремонт</t>
  </si>
  <si>
    <t>Рассмотрение на комиссии по обеспечению безопасности дорожного движения в случае положительного решения провести работы по установке знаков</t>
  </si>
  <si>
    <t>Текущая работа МУП "БИС"</t>
  </si>
  <si>
    <t>Письмо в МУП "Горводоканал" о возможности установки пожарного гидранта</t>
  </si>
  <si>
    <t>Администрация г.Оби</t>
  </si>
  <si>
    <t>Администрация г.Оби, МУП "БИС", ГО и ЧС</t>
  </si>
  <si>
    <t>Обращение в отдел полиции</t>
  </si>
  <si>
    <t>ВСЕГО</t>
  </si>
  <si>
    <t>Ремонт внутридворового проезда от дома № 13 ЖКО Аэропорта до дома № 23 ЖКО Аэропорта вдоль ж/д пути</t>
  </si>
  <si>
    <t>Тротуар вдоль ул.Рабочая на стороне дома № 72  от ул.Геодезическая 72 до пересечения с ул.Большая</t>
  </si>
  <si>
    <t xml:space="preserve"> Устройство уличного освещения ул.Молодежная</t>
  </si>
  <si>
    <t>1.Разработка ПСД на строительство дорог ИЖС западнее МЖК в рамках программы"Благоустройство территории г.Оби на 2016-2018 годы" улиц Южная, Молодежная, Цветочная, Весенняя. 2. Ощебенение остальных улиц: Вишневая, Изумрудная,Летняя,Лунная, Обская,Радости,Российская,Рубиновая, Светлая,Серебряная,пер.Березовый, Дачный,Солнечный, Снежный, Тихий, Хороший, Янтарный</t>
  </si>
  <si>
    <t>в т.ч.</t>
  </si>
  <si>
    <t xml:space="preserve"> 2018 год МБ</t>
  </si>
  <si>
    <t>Строительство водопровода ул.Калинина</t>
  </si>
  <si>
    <t>Установка спортивной площадки напротив магазина "Фиалка"</t>
  </si>
  <si>
    <t>Администрация г.Оби, Храмкина О.Б., МКУ "ОКС"</t>
  </si>
  <si>
    <t>Будет учтено при разработке ПСД на асфальтирование ул.Геодезическая (см. наказы Шевелева К.А.,Березенцева Д.В.)</t>
  </si>
  <si>
    <t>Администрация г.Оби, Наюг Л.И., МКУ "ОКС"</t>
  </si>
  <si>
    <t>Администрация г.Оби, МКУ "ОКС"</t>
  </si>
  <si>
    <t>Администрация г.Оби, Храмкина О.Б., Евтеева Ю.К., общественность</t>
  </si>
  <si>
    <t>Установка знака "Жилая зона" около дома № 124 Военный городок</t>
  </si>
  <si>
    <t>Кронирование деревьев около дома № 50 по ул.1-я Северная</t>
  </si>
  <si>
    <t>Кронирование аварийно-опасных деревьев в рамках программы "Развитие природоохранной деятельнсоти в г.Оби на 2017-2021 годы"</t>
  </si>
  <si>
    <t>Спил аварийно-опасных деревьев в рамках программы"Развитие природоохранной деятельности в г.Оби НСО на 2017-2021 годы"</t>
  </si>
  <si>
    <t xml:space="preserve">Необходим протокол собрания собственников с решением, где установить знак "Жилая зона" </t>
  </si>
  <si>
    <t>МБ            ОБ</t>
  </si>
  <si>
    <t>В ПСД и СМР автодороги  ул.Геодезическая будет предусмотрено уличное освещение дороги и тротуара. В 2017 году начата работа по выполнению ПСД ул.Геодезическая, ул.Большая путем внесения изменений в бюджет-500,0 тыс.руб.</t>
  </si>
  <si>
    <t>ПСД на устройство уличного освещения ул.Степная, Котельная, Муромская и пер.Зеленый и Звездный в рамках программы "Благоустройство территории г.Оби на 2016-2018 годы"</t>
  </si>
  <si>
    <t>Кронирование деревьев между домами № 124, 126 Военный городок</t>
  </si>
  <si>
    <t>Кронирование деревьев за домом № 125 Военный городок</t>
  </si>
  <si>
    <t>Кронирование и спил ветхих деревьев в р-не ул.Геодезическая 72, ул.Рабочая (четная сторона)</t>
  </si>
  <si>
    <t>Спил сухих и аварийных деревьев во дворе дома № 3 ЖКО Аэропорта</t>
  </si>
  <si>
    <t>Спил сухих и аварийных деревьев во дворе дома № 5 ЖКО Аэропорта</t>
  </si>
  <si>
    <t>Кронирование и спил аварийных деревьев во дворе дома № 6 ЖКО Аэропорта</t>
  </si>
  <si>
    <t>Кронирование деревьев за домом № 113 Военный городок</t>
  </si>
  <si>
    <t>При разработке ПСД на ремонт ул.Геодезическая устройство и установка будет определена проектным решением</t>
  </si>
  <si>
    <t>Строительство тротуара ул.Рабочая 22 до ул.Геодезическая 37</t>
  </si>
  <si>
    <t>Асфальтирование междворового проезда домов № 56, 57, 59, 68, 70 ул.Геодезическая</t>
  </si>
  <si>
    <t>Рассмотрено на комиссии по обеспечению безопасности дорожного движения. Направлено письмо в УГИБДД НСО о выявлении нарушений в установленных дорожных знаков по ул.Ломоносова и ул.2-я Северная</t>
  </si>
  <si>
    <t>Спил аварийно-опасных деревьев в рамках программы "Развитие природоохранной деятельности в г.Оби НСО на 2017-2021 годы"</t>
  </si>
  <si>
    <t>Проектом капитального ремонта не предусмотрена разворотная площадка для большегрузного автотранспорта, в связи с этим установка дорожных знаков, запрещающих въезд большегрузного транспорта на ул.Вокзальная не эффективна. После сдачи дороги будет рассмотрен вопрос об установке ворот, ограничивающих по высоте при въезде на ул.Вокзальная.</t>
  </si>
  <si>
    <t>Ограничение движения большегрузного транспорта по ул.Вокзальная</t>
  </si>
  <si>
    <t>Администрация г.Оби, МКУ "ОКС", подрядная организация</t>
  </si>
  <si>
    <t>Ощебенение пер.Усадебный</t>
  </si>
  <si>
    <t>Ощебенение пер.Усадебный в рамках программы "Благоустройство территории г.Оби на 2016-2018 годы"</t>
  </si>
  <si>
    <t>Ощебенение пер.Березовый</t>
  </si>
  <si>
    <t>Ощебенение пер.Березовый в рамках программы "Благоустройство терриории г.Оби на 2016-2018 годы"</t>
  </si>
  <si>
    <t>ПСД на ремонт а/б проезда № 4 от дома № 24 ЖКО Аэропорта до дома № 23 ЖКО Аэропорта в рамках программы "Благоустройство территории г.Оби на 2016-2018 годы"</t>
  </si>
  <si>
    <t>Разработка ПСД на ремонт а/б проезда № 3 с устройством водоотвода (ул.Ломоносова -ЖКО Аэропорта 23) в рамках программы "Благоустройство территории г.Оби на 2016-2018 годы"</t>
  </si>
  <si>
    <t>Ощебенение ул.Базарная</t>
  </si>
  <si>
    <t>Ощебенение ул.Базарная в рамках программы "Благоустройство территории г.Оби на 2016-2018 годы"</t>
  </si>
  <si>
    <t>Ощебенение ул.Рабочая в рамках программы"Благоустройство территории г.Оби на 2016-2018 годы"</t>
  </si>
  <si>
    <t>а/б-асфальтобетон</t>
  </si>
  <si>
    <t>Выполнение ПСД, СМР тротуара от ул.Авиационная  вдоль ул.Красноармейская с переходом на ул.Новая в рамках программы "Обеспечение безопасности дорожного движения на 2016-2018 годы"</t>
  </si>
  <si>
    <t>Разработка ПСД на строительство тротуара вдоль ул.Космическая в рамках программы "Обеспечение безопасности дорожного движения на 2016-2018 годы"</t>
  </si>
  <si>
    <t>Разработка ПСД  и СМР тротуара от ул.Авиационная вдоль ул.Красноармейская с переходом на ул.Новая в рамках программы"Обеспечение безопасности дорожного движения на 2016-2018 годы"</t>
  </si>
  <si>
    <t>Ремонт асфальтового тротуара пер. Канавный в рамках программы "Благоустройство территории г.Оби на 2016-2018 годы"</t>
  </si>
  <si>
    <t>Кронирование деревьев и спил аварийных деревьев  во дворе дома № 1 ЖКО Аэропорта</t>
  </si>
  <si>
    <t>Организация очистки сточных канав и труб около домов ул.Крылова 14, 16, 17, 63, 19, Береговая 38</t>
  </si>
  <si>
    <t>МУП "БИС", администрация г.Оби, Тамбовцев А.В.</t>
  </si>
  <si>
    <t>Решение вопроса с ежегодным подтоплением домов ул.Станционная</t>
  </si>
  <si>
    <t>Отвод талых вод в р-не домов № 175-220 по ул.Вокзальная</t>
  </si>
  <si>
    <t>Для достижения 100% доступности дошкольного образования для детей 3-7 лет предприняты следующие меры:-  утверждено Положение о семейных дошкольных группах при ДОУ г.Оби (постановление администрации г.Оби от 13.08.2013 № 820), реализующих основную общеобразовательную программу дошкольного образования»);- разработано положение о консультационном пункте для родителей (законных представителей) несовершеннолетних обучающихся, обеспечивающих получение детьми дошкольного образования в форме семейного образования (утверждено постановлением администрации г.Оби  №802 от 29.07.2014г);- сформирован земельный участок под строительство второго корпуса МБДОУ детский сад №1 «Родничок»;- строительство включено в ГП НСО  «Развитие образования, создание условий для социализации детей и учащейся молодежи  на 2015-2020 годы».</t>
  </si>
  <si>
    <t>2017-2021</t>
  </si>
  <si>
    <t>Администрация г.Оби, Сергеева О.Н.</t>
  </si>
  <si>
    <t>Решение проблемы подтопления ул.Чкалова</t>
  </si>
  <si>
    <t>сумма указана в наказе деп.Григоренко О.О.</t>
  </si>
  <si>
    <t>субсидия на ямочный ремонт</t>
  </si>
  <si>
    <t>сумма указана в наказе деп.Шевелева К.А.</t>
  </si>
  <si>
    <t>ПСД и строительство тротуара ул.Рабочая  в рамках программы "Обеспечение безопасности дорожного движения на 2016-2018 годы"</t>
  </si>
  <si>
    <t>Ремонт асфальтового покрытия в районе домов ул.Геодезическая 56,57,58,59,68,70,72 в рамках программы "Благоустройство территории города Оби на 2016-2018 годы"</t>
  </si>
  <si>
    <t>Ремонт подъездного пути ул.Геодезическая 68-70</t>
  </si>
  <si>
    <t>Ремонт подъездного пути ул.Геодезическая 68-70 в рамках программы"Благоустройство территории г.Оби на 2016-2018 годы"</t>
  </si>
  <si>
    <t>Уличное освещение на въезде во двор домов 68/1 и 68/3 ул.Геодезическая в рамках программы "Благоустройство территории г.Оби на 2016-2018 годы"</t>
  </si>
  <si>
    <t>ПСД на строительство  парковой зоны в п.Геодезия в рамках программы  "Формирование комфортной городской среды на 2017-2022 годы"-общественная территория, после проведения публичных слушаний</t>
  </si>
  <si>
    <t>Администрация г.Оби, Храмкина О.Б.,МКУ "ОКС"</t>
  </si>
  <si>
    <t>Ремонт проезда от дома № 3 до № 8 ЖКО Аэропорта</t>
  </si>
  <si>
    <t>Проведение противопаводковых мероприятий в рамках программы  "Развитие гражданской обороны, снижение рисков и смягчение последствий чрезвычайных ситуаций природного и техногенного характера на территории г.Оби"</t>
  </si>
  <si>
    <t>Ремонт асфальтового покрытия в районе домов № 56,57,59,68,70,72 ул.Геодезическая  в рамках программы  "Благоустройство территории города Оби на 2016-2018 годы"</t>
  </si>
  <si>
    <t>Сумма указана в наказе деп.Восканян О.С.</t>
  </si>
  <si>
    <t>Администрация г.Оби, Пинчук И.В.</t>
  </si>
  <si>
    <t>Проведение противопаводковых мероприятий в рамках программы "Развитие ГО, снижение рисков и смягчение последствий чрезвычайных ситуаций природного и техногенного характера  г.Оби в период 2015-2017 годов"</t>
  </si>
  <si>
    <t>сумма указана в наказе деп.Буковинина П.В.</t>
  </si>
  <si>
    <t>Разработка  ПСД на асфальтирование ул.Геодезическая с тротуаром в рамках программы "Безопасные и качественные дороги на 2017-2022 годы"</t>
  </si>
  <si>
    <t>Ощебенение существующей парковки в рамках прочих мероприятий по благоустройству</t>
  </si>
  <si>
    <t>Мероприятия по ликвидации резервуаров и благоустройство территории в рамках прочих мероприятий по благоустройству</t>
  </si>
  <si>
    <t>в том числе</t>
  </si>
  <si>
    <t xml:space="preserve">Противопаводковые мероприятия </t>
  </si>
  <si>
    <t>Спил аварийных деревьев</t>
  </si>
  <si>
    <t>прочие мероприятия по благоустройству</t>
  </si>
  <si>
    <t>Мероприятия программы комплескного развития коммунальной инфраструктуры</t>
  </si>
  <si>
    <t>Мероприятие программы "Формирование комфортной среды"</t>
  </si>
  <si>
    <t>Демонтаж и монтаж тротуарной плитки, установка глухого пешеходного ограждения в рамках программы "Обеспечение безопасности дорожного движения на 2016-2018 годы"</t>
  </si>
  <si>
    <t>Разработка ПСД на ремонт а/б проезда № 2 (от дома № 3  до дома № 8 ЖКО Аэропорта)в рамках программы "Благоустройство территории г.Оби на 2016-2018 годы"</t>
  </si>
  <si>
    <t xml:space="preserve"> Мероприятия программы "Благоустройства г.Оби"</t>
  </si>
  <si>
    <t>Мероприятия программы "Обеспечение БДД г.Оби" и дорожные знаки</t>
  </si>
  <si>
    <t>ПСД и Строительство водопровода ул.Калинина в рамках "Программы комплексного развития систем коммунальной инфраструктуры на 2014-2018 годы и период до 2024 года"</t>
  </si>
  <si>
    <t>В рамках программы "Развитие физической культуры г.Оби на 2017-2019 гг"</t>
  </si>
  <si>
    <t xml:space="preserve"> по выполнению наказов избирателей на 2018 год </t>
  </si>
  <si>
    <t>Администрация г.Оби, Наюг Л.И.</t>
  </si>
  <si>
    <t>Восстановление пешеходной дорожки около дома № 16 ЖКО Аэропорта после проведения ремонтных работ теплотрассы</t>
  </si>
  <si>
    <t>Направление письма в МУП "Теплосервис"о выполнении благоустройства после ремонтных работ</t>
  </si>
  <si>
    <t>Освещение от дома № 122 В/городок до Духовной семинарии</t>
  </si>
  <si>
    <t>Совместно с МУП "БИС" определить объем работ и возможность установки дополнительных столбов уличного освещения</t>
  </si>
  <si>
    <t>Установка детской площадки ул.Геодезическая 10/1</t>
  </si>
  <si>
    <t>Установка детской площадки ул.Геодезическая 10/2 в рамках программы "Формирование комфортной городской среды на 2017-2022 годы"</t>
  </si>
  <si>
    <t>Администрация г.Оби, Беляков А.В., Пинчук И.В.</t>
  </si>
  <si>
    <t>Убрать киоск с пешеходной дорожки дома № 16 ЖКО Аэропорта</t>
  </si>
  <si>
    <t>После установки публичного сервитута на земельный участок обращение в суд для принудительного демонтажа киоска</t>
  </si>
  <si>
    <t xml:space="preserve"> Ремонт дорожного покрытия около домов № 120 и № 121 ул.Военный городок, с устройством ливневой канализации между домами № 118 и № 121 (ПСД)</t>
  </si>
  <si>
    <t>Ремонт асфальтового покрытия проезда от магазина "Елена" (В/г 123/1) и внутридомовой территории в районе домов в/г 120-121 с устройством водоотвода от дома 118 и "лежачего полицейского"в рамках программы "Благоустройство территории г.Оби на 2016-2018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</si>
</sst>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protection locked="0"/>
    </xf>
  </cellStyleXfs>
  <cellXfs count="9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16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/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 wrapText="1"/>
    </xf>
    <xf numFmtId="0" fontId="5" fillId="2" borderId="0" xfId="0" applyFont="1" applyFill="1"/>
    <xf numFmtId="0" fontId="5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1" fillId="2" borderId="15" xfId="0" applyFont="1" applyFill="1" applyBorder="1" applyAlignment="1">
      <alignment horizontal="left" wrapText="1"/>
    </xf>
    <xf numFmtId="164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left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0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tabSelected="1" workbookViewId="0">
      <selection activeCell="E99" sqref="E99:E105"/>
    </sheetView>
  </sheetViews>
  <sheetFormatPr defaultRowHeight="15" x14ac:dyDescent="0.25"/>
  <cols>
    <col min="1" max="1" width="7" style="28" customWidth="1"/>
    <col min="2" max="2" width="13.85546875" style="8" customWidth="1"/>
    <col min="3" max="3" width="25.28515625" style="2" customWidth="1"/>
    <col min="4" max="4" width="42" style="2" customWidth="1"/>
    <col min="5" max="5" width="13.7109375" style="6" customWidth="1"/>
    <col min="6" max="6" width="9.7109375" style="6" customWidth="1"/>
    <col min="7" max="7" width="12" style="6" customWidth="1"/>
    <col min="8" max="8" width="18.85546875" style="34" customWidth="1"/>
    <col min="9" max="16384" width="9.140625" style="1"/>
  </cols>
  <sheetData>
    <row r="1" spans="1:8" ht="20.25" x14ac:dyDescent="0.3">
      <c r="A1" s="77" t="s">
        <v>65</v>
      </c>
      <c r="B1" s="77"/>
      <c r="C1" s="77"/>
      <c r="D1" s="77"/>
      <c r="E1" s="77"/>
      <c r="F1" s="77"/>
      <c r="G1" s="77"/>
      <c r="H1" s="77"/>
    </row>
    <row r="2" spans="1:8" ht="21" customHeight="1" thickBot="1" x14ac:dyDescent="0.35">
      <c r="A2" s="78" t="s">
        <v>223</v>
      </c>
      <c r="B2" s="78"/>
      <c r="C2" s="78"/>
      <c r="D2" s="78"/>
      <c r="E2" s="78"/>
      <c r="F2" s="78"/>
      <c r="G2" s="78"/>
      <c r="H2" s="78"/>
    </row>
    <row r="3" spans="1:8" ht="15.75" customHeight="1" x14ac:dyDescent="0.2">
      <c r="A3" s="79" t="s">
        <v>116</v>
      </c>
      <c r="B3" s="81" t="s">
        <v>104</v>
      </c>
      <c r="C3" s="83" t="s">
        <v>72</v>
      </c>
      <c r="D3" s="83" t="s">
        <v>73</v>
      </c>
      <c r="E3" s="85" t="s">
        <v>99</v>
      </c>
      <c r="F3" s="87" t="s">
        <v>100</v>
      </c>
      <c r="G3" s="87" t="s">
        <v>102</v>
      </c>
      <c r="H3" s="89" t="s">
        <v>103</v>
      </c>
    </row>
    <row r="4" spans="1:8" ht="15" customHeight="1" x14ac:dyDescent="0.2">
      <c r="A4" s="80"/>
      <c r="B4" s="82"/>
      <c r="C4" s="84"/>
      <c r="D4" s="84"/>
      <c r="E4" s="86"/>
      <c r="F4" s="88"/>
      <c r="G4" s="88"/>
      <c r="H4" s="90"/>
    </row>
    <row r="5" spans="1:8" ht="99" customHeight="1" x14ac:dyDescent="0.2">
      <c r="A5" s="80"/>
      <c r="B5" s="82"/>
      <c r="C5" s="84"/>
      <c r="D5" s="84"/>
      <c r="E5" s="86"/>
      <c r="F5" s="88"/>
      <c r="G5" s="88"/>
      <c r="H5" s="90"/>
    </row>
    <row r="6" spans="1:8" s="35" customFormat="1" ht="37.5" customHeight="1" x14ac:dyDescent="0.2">
      <c r="A6" s="38" t="s">
        <v>0</v>
      </c>
      <c r="B6" s="4" t="s">
        <v>74</v>
      </c>
      <c r="C6" s="4"/>
      <c r="D6" s="4" t="s">
        <v>49</v>
      </c>
      <c r="E6" s="18">
        <f>SUM(E7:E7)</f>
        <v>100</v>
      </c>
      <c r="F6" s="7"/>
      <c r="G6" s="7"/>
      <c r="H6" s="48"/>
    </row>
    <row r="7" spans="1:8" s="35" customFormat="1" ht="74.25" customHeight="1" x14ac:dyDescent="0.2">
      <c r="A7" s="61">
        <v>1</v>
      </c>
      <c r="B7" s="63" t="s">
        <v>74</v>
      </c>
      <c r="C7" s="63" t="s">
        <v>183</v>
      </c>
      <c r="D7" s="5" t="s">
        <v>202</v>
      </c>
      <c r="E7" s="64">
        <v>100</v>
      </c>
      <c r="F7" s="65" t="s">
        <v>2</v>
      </c>
      <c r="G7" s="65">
        <v>2018</v>
      </c>
      <c r="H7" s="49" t="s">
        <v>184</v>
      </c>
    </row>
    <row r="8" spans="1:8" ht="40.5" customHeight="1" x14ac:dyDescent="0.2">
      <c r="A8" s="36" t="s">
        <v>3</v>
      </c>
      <c r="B8" s="25" t="s">
        <v>75</v>
      </c>
      <c r="C8" s="10"/>
      <c r="D8" s="10" t="s">
        <v>49</v>
      </c>
      <c r="E8" s="17">
        <f>SUM(E9:E9)</f>
        <v>100</v>
      </c>
      <c r="F8" s="16"/>
      <c r="G8" s="16"/>
      <c r="H8" s="30"/>
    </row>
    <row r="9" spans="1:8" s="35" customFormat="1" ht="75.75" customHeight="1" x14ac:dyDescent="0.2">
      <c r="A9" s="61">
        <v>1</v>
      </c>
      <c r="B9" s="63" t="s">
        <v>75</v>
      </c>
      <c r="C9" s="63" t="s">
        <v>185</v>
      </c>
      <c r="D9" s="5" t="s">
        <v>202</v>
      </c>
      <c r="E9" s="64">
        <v>100</v>
      </c>
      <c r="F9" s="65" t="s">
        <v>2</v>
      </c>
      <c r="G9" s="65">
        <v>2018</v>
      </c>
      <c r="H9" s="49" t="s">
        <v>59</v>
      </c>
    </row>
    <row r="10" spans="1:8" ht="27.75" customHeight="1" x14ac:dyDescent="0.2">
      <c r="A10" s="36" t="s">
        <v>4</v>
      </c>
      <c r="B10" s="25" t="s">
        <v>76</v>
      </c>
      <c r="C10" s="5"/>
      <c r="D10" s="10" t="s">
        <v>49</v>
      </c>
      <c r="E10" s="17">
        <f>SUM(E11:E12)</f>
        <v>120</v>
      </c>
      <c r="F10" s="16"/>
      <c r="G10" s="16"/>
      <c r="H10" s="30"/>
    </row>
    <row r="11" spans="1:8" s="35" customFormat="1" ht="78" customHeight="1" x14ac:dyDescent="0.2">
      <c r="A11" s="61">
        <v>1</v>
      </c>
      <c r="B11" s="63" t="s">
        <v>76</v>
      </c>
      <c r="C11" s="63" t="s">
        <v>186</v>
      </c>
      <c r="D11" s="5" t="s">
        <v>202</v>
      </c>
      <c r="E11" s="64">
        <v>100</v>
      </c>
      <c r="F11" s="65" t="s">
        <v>2</v>
      </c>
      <c r="G11" s="65">
        <v>2018</v>
      </c>
      <c r="H11" s="49" t="s">
        <v>59</v>
      </c>
    </row>
    <row r="12" spans="1:8" ht="104.25" customHeight="1" x14ac:dyDescent="0.2">
      <c r="A12" s="37">
        <f>A11+1</f>
        <v>2</v>
      </c>
      <c r="B12" s="13" t="s">
        <v>76</v>
      </c>
      <c r="C12" s="5" t="s">
        <v>5</v>
      </c>
      <c r="D12" s="63" t="s">
        <v>165</v>
      </c>
      <c r="E12" s="11">
        <v>20</v>
      </c>
      <c r="F12" s="16" t="s">
        <v>2</v>
      </c>
      <c r="G12" s="16">
        <v>2018</v>
      </c>
      <c r="H12" s="30" t="s">
        <v>71</v>
      </c>
    </row>
    <row r="13" spans="1:8" ht="31.5" customHeight="1" x14ac:dyDescent="0.2">
      <c r="A13" s="36" t="s">
        <v>6</v>
      </c>
      <c r="B13" s="25" t="s">
        <v>77</v>
      </c>
      <c r="C13" s="10"/>
      <c r="D13" s="10" t="s">
        <v>49</v>
      </c>
      <c r="E13" s="17">
        <f>SUM(E14:E14)</f>
        <v>500</v>
      </c>
      <c r="F13" s="16"/>
      <c r="G13" s="12"/>
      <c r="H13" s="29"/>
    </row>
    <row r="14" spans="1:8" ht="42" customHeight="1" x14ac:dyDescent="0.2">
      <c r="A14" s="37">
        <v>1</v>
      </c>
      <c r="B14" s="13" t="s">
        <v>77</v>
      </c>
      <c r="C14" s="5" t="s">
        <v>139</v>
      </c>
      <c r="D14" s="5" t="s">
        <v>222</v>
      </c>
      <c r="E14" s="11">
        <v>500</v>
      </c>
      <c r="F14" s="16" t="s">
        <v>1</v>
      </c>
      <c r="G14" s="16">
        <v>2018</v>
      </c>
      <c r="H14" s="30" t="s">
        <v>69</v>
      </c>
    </row>
    <row r="15" spans="1:8" s="35" customFormat="1" ht="100.5" customHeight="1" x14ac:dyDescent="0.2">
      <c r="A15" s="61">
        <v>2</v>
      </c>
      <c r="B15" s="63" t="s">
        <v>77</v>
      </c>
      <c r="C15" s="63" t="s">
        <v>166</v>
      </c>
      <c r="D15" s="63" t="s">
        <v>165</v>
      </c>
      <c r="E15" s="41" t="s">
        <v>191</v>
      </c>
      <c r="F15" s="65" t="s">
        <v>2</v>
      </c>
      <c r="G15" s="65">
        <v>2018</v>
      </c>
      <c r="H15" s="50" t="s">
        <v>167</v>
      </c>
    </row>
    <row r="16" spans="1:8" ht="41.25" customHeight="1" x14ac:dyDescent="0.2">
      <c r="A16" s="36" t="s">
        <v>7</v>
      </c>
      <c r="B16" s="25" t="s">
        <v>78</v>
      </c>
      <c r="C16" s="10"/>
      <c r="D16" s="10" t="s">
        <v>49</v>
      </c>
      <c r="E16" s="17">
        <f>SUM(E17:E19)</f>
        <v>992.9</v>
      </c>
      <c r="F16" s="16"/>
      <c r="G16" s="12"/>
      <c r="H16" s="29"/>
    </row>
    <row r="17" spans="1:8" ht="44.25" customHeight="1" x14ac:dyDescent="0.2">
      <c r="A17" s="37">
        <v>1</v>
      </c>
      <c r="B17" s="13" t="s">
        <v>78</v>
      </c>
      <c r="C17" s="5" t="s">
        <v>8</v>
      </c>
      <c r="D17" s="5" t="s">
        <v>181</v>
      </c>
      <c r="E17" s="14">
        <v>110</v>
      </c>
      <c r="F17" s="16" t="s">
        <v>2</v>
      </c>
      <c r="G17" s="15">
        <v>2018</v>
      </c>
      <c r="H17" s="30" t="s">
        <v>53</v>
      </c>
    </row>
    <row r="18" spans="1:8" ht="45.75" customHeight="1" x14ac:dyDescent="0.2">
      <c r="A18" s="37">
        <v>2</v>
      </c>
      <c r="B18" s="13" t="s">
        <v>78</v>
      </c>
      <c r="C18" s="5" t="s">
        <v>9</v>
      </c>
      <c r="D18" s="5" t="s">
        <v>127</v>
      </c>
      <c r="E18" s="14"/>
      <c r="F18" s="16" t="s">
        <v>118</v>
      </c>
      <c r="G18" s="15">
        <v>2018</v>
      </c>
      <c r="H18" s="30" t="s">
        <v>105</v>
      </c>
    </row>
    <row r="19" spans="1:8" ht="48.75" customHeight="1" x14ac:dyDescent="0.2">
      <c r="A19" s="69">
        <v>3</v>
      </c>
      <c r="B19" s="13" t="s">
        <v>78</v>
      </c>
      <c r="C19" s="47" t="s">
        <v>168</v>
      </c>
      <c r="D19" s="47" t="s">
        <v>169</v>
      </c>
      <c r="E19" s="11">
        <v>882.9</v>
      </c>
      <c r="F19" s="16" t="s">
        <v>2</v>
      </c>
      <c r="G19" s="15">
        <v>2018</v>
      </c>
      <c r="H19" s="30" t="s">
        <v>53</v>
      </c>
    </row>
    <row r="20" spans="1:8" ht="44.25" customHeight="1" x14ac:dyDescent="0.2">
      <c r="A20" s="36" t="s">
        <v>10</v>
      </c>
      <c r="B20" s="25" t="s">
        <v>79</v>
      </c>
      <c r="C20" s="4"/>
      <c r="D20" s="4" t="s">
        <v>49</v>
      </c>
      <c r="E20" s="18">
        <f>SUM(E21:E21)</f>
        <v>0</v>
      </c>
      <c r="F20" s="65"/>
      <c r="G20" s="7"/>
      <c r="H20" s="32"/>
    </row>
    <row r="21" spans="1:8" ht="47.25" customHeight="1" x14ac:dyDescent="0.2">
      <c r="A21" s="37">
        <v>1</v>
      </c>
      <c r="B21" s="13" t="s">
        <v>79</v>
      </c>
      <c r="C21" s="5" t="s">
        <v>11</v>
      </c>
      <c r="D21" s="5" t="s">
        <v>124</v>
      </c>
      <c r="E21" s="11" t="s">
        <v>192</v>
      </c>
      <c r="F21" s="16" t="s">
        <v>2</v>
      </c>
      <c r="G21" s="16">
        <v>2018</v>
      </c>
      <c r="H21" s="30" t="s">
        <v>66</v>
      </c>
    </row>
    <row r="22" spans="1:8" ht="45" customHeight="1" x14ac:dyDescent="0.2">
      <c r="A22" s="36" t="s">
        <v>54</v>
      </c>
      <c r="B22" s="25" t="s">
        <v>80</v>
      </c>
      <c r="C22" s="4"/>
      <c r="D22" s="4" t="s">
        <v>49</v>
      </c>
      <c r="E22" s="18">
        <f>SUM(E23:E24)</f>
        <v>100</v>
      </c>
      <c r="F22" s="7"/>
      <c r="G22" s="7"/>
      <c r="H22" s="32"/>
    </row>
    <row r="23" spans="1:8" ht="0.75" hidden="1" customHeight="1" x14ac:dyDescent="0.2">
      <c r="A23" s="37">
        <v>1</v>
      </c>
      <c r="B23" s="13" t="s">
        <v>80</v>
      </c>
      <c r="C23" s="63" t="s">
        <v>55</v>
      </c>
      <c r="D23" s="5" t="s">
        <v>125</v>
      </c>
      <c r="E23" s="11"/>
      <c r="F23" s="16" t="s">
        <v>2</v>
      </c>
      <c r="G23" s="16">
        <v>2018</v>
      </c>
      <c r="H23" s="66" t="s">
        <v>67</v>
      </c>
    </row>
    <row r="24" spans="1:8" ht="61.5" customHeight="1" x14ac:dyDescent="0.2">
      <c r="A24" s="37">
        <v>1</v>
      </c>
      <c r="B24" s="13" t="s">
        <v>80</v>
      </c>
      <c r="C24" s="63" t="s">
        <v>56</v>
      </c>
      <c r="D24" s="5" t="s">
        <v>179</v>
      </c>
      <c r="E24" s="11">
        <v>100</v>
      </c>
      <c r="F24" s="16" t="s">
        <v>2</v>
      </c>
      <c r="G24" s="16">
        <v>2018</v>
      </c>
      <c r="H24" s="66" t="s">
        <v>140</v>
      </c>
    </row>
    <row r="25" spans="1:8" ht="38.25" x14ac:dyDescent="0.2">
      <c r="A25" s="36" t="s">
        <v>12</v>
      </c>
      <c r="B25" s="26" t="s">
        <v>81</v>
      </c>
      <c r="C25" s="63"/>
      <c r="D25" s="4" t="s">
        <v>49</v>
      </c>
      <c r="E25" s="18">
        <f>SUM(E26:E26)</f>
        <v>3514.9</v>
      </c>
      <c r="F25" s="65"/>
      <c r="G25" s="65"/>
      <c r="H25" s="66"/>
    </row>
    <row r="26" spans="1:8" ht="49.5" customHeight="1" x14ac:dyDescent="0.2">
      <c r="A26" s="37">
        <v>1</v>
      </c>
      <c r="B26" s="13" t="s">
        <v>81</v>
      </c>
      <c r="C26" s="5" t="s">
        <v>138</v>
      </c>
      <c r="D26" s="13" t="s">
        <v>221</v>
      </c>
      <c r="E26" s="11">
        <v>3514.9</v>
      </c>
      <c r="F26" s="16" t="s">
        <v>2</v>
      </c>
      <c r="G26" s="16">
        <v>2018</v>
      </c>
      <c r="H26" s="66" t="s">
        <v>142</v>
      </c>
    </row>
    <row r="27" spans="1:8" ht="44.25" customHeight="1" x14ac:dyDescent="0.2">
      <c r="A27" s="36" t="s">
        <v>13</v>
      </c>
      <c r="B27" s="25" t="s">
        <v>82</v>
      </c>
      <c r="C27" s="63"/>
      <c r="D27" s="4" t="s">
        <v>49</v>
      </c>
      <c r="E27" s="18">
        <f>SUM(E28:E31)</f>
        <v>2544</v>
      </c>
      <c r="F27" s="65"/>
      <c r="G27" s="65"/>
      <c r="H27" s="66"/>
    </row>
    <row r="28" spans="1:8" s="3" customFormat="1" ht="48.75" customHeight="1" x14ac:dyDescent="0.25">
      <c r="A28" s="37">
        <v>1</v>
      </c>
      <c r="B28" s="13" t="s">
        <v>82</v>
      </c>
      <c r="C28" s="63" t="s">
        <v>161</v>
      </c>
      <c r="D28" s="63" t="s">
        <v>194</v>
      </c>
      <c r="E28" s="64">
        <v>1440</v>
      </c>
      <c r="F28" s="65" t="s">
        <v>2</v>
      </c>
      <c r="G28" s="65">
        <v>2018</v>
      </c>
      <c r="H28" s="66" t="s">
        <v>140</v>
      </c>
    </row>
    <row r="29" spans="1:8" ht="51" customHeight="1" x14ac:dyDescent="0.2">
      <c r="A29" s="37">
        <f>A28+1</f>
        <v>2</v>
      </c>
      <c r="B29" s="13" t="s">
        <v>82</v>
      </c>
      <c r="C29" s="5" t="s">
        <v>121</v>
      </c>
      <c r="D29" s="63" t="s">
        <v>198</v>
      </c>
      <c r="E29" s="11">
        <v>60</v>
      </c>
      <c r="F29" s="65" t="s">
        <v>2</v>
      </c>
      <c r="G29" s="65">
        <v>2018</v>
      </c>
      <c r="H29" s="66" t="s">
        <v>140</v>
      </c>
    </row>
    <row r="30" spans="1:8" ht="49.5" customHeight="1" x14ac:dyDescent="0.2">
      <c r="A30" s="69">
        <f>A29+1</f>
        <v>3</v>
      </c>
      <c r="B30" s="47" t="s">
        <v>82</v>
      </c>
      <c r="C30" s="47" t="s">
        <v>162</v>
      </c>
      <c r="D30" s="63" t="s">
        <v>203</v>
      </c>
      <c r="E30" s="11">
        <v>739.5</v>
      </c>
      <c r="F30" s="65" t="s">
        <v>2</v>
      </c>
      <c r="G30" s="65">
        <v>2018</v>
      </c>
      <c r="H30" s="66" t="s">
        <v>140</v>
      </c>
    </row>
    <row r="31" spans="1:8" ht="49.5" customHeight="1" x14ac:dyDescent="0.2">
      <c r="A31" s="69">
        <f>A30+1</f>
        <v>4</v>
      </c>
      <c r="B31" s="47" t="s">
        <v>82</v>
      </c>
      <c r="C31" s="47" t="s">
        <v>196</v>
      </c>
      <c r="D31" s="47" t="s">
        <v>197</v>
      </c>
      <c r="E31" s="11">
        <v>304.5</v>
      </c>
      <c r="F31" s="65" t="s">
        <v>2</v>
      </c>
      <c r="G31" s="65">
        <v>2018</v>
      </c>
      <c r="H31" s="66" t="s">
        <v>140</v>
      </c>
    </row>
    <row r="32" spans="1:8" ht="41.25" customHeight="1" x14ac:dyDescent="0.2">
      <c r="A32" s="36" t="s">
        <v>14</v>
      </c>
      <c r="B32" s="25" t="s">
        <v>83</v>
      </c>
      <c r="C32" s="63"/>
      <c r="D32" s="4" t="s">
        <v>49</v>
      </c>
      <c r="E32" s="18">
        <f>SUM(E33:E37)</f>
        <v>824</v>
      </c>
      <c r="F32" s="65"/>
      <c r="G32" s="65"/>
      <c r="H32" s="66"/>
    </row>
    <row r="33" spans="1:8" ht="59.25" customHeight="1" x14ac:dyDescent="0.2">
      <c r="A33" s="37">
        <v>1</v>
      </c>
      <c r="B33" s="13" t="s">
        <v>83</v>
      </c>
      <c r="C33" s="5" t="s">
        <v>15</v>
      </c>
      <c r="D33" s="5" t="s">
        <v>195</v>
      </c>
      <c r="E33" s="11" t="s">
        <v>193</v>
      </c>
      <c r="F33" s="16" t="s">
        <v>2</v>
      </c>
      <c r="G33" s="16">
        <v>2018</v>
      </c>
      <c r="H33" s="66" t="s">
        <v>140</v>
      </c>
    </row>
    <row r="34" spans="1:8" ht="64.5" customHeight="1" x14ac:dyDescent="0.2">
      <c r="A34" s="37">
        <f>A33+1</f>
        <v>2</v>
      </c>
      <c r="B34" s="13" t="s">
        <v>83</v>
      </c>
      <c r="C34" s="63" t="s">
        <v>68</v>
      </c>
      <c r="D34" s="5" t="s">
        <v>160</v>
      </c>
      <c r="E34" s="11"/>
      <c r="F34" s="16" t="s">
        <v>2</v>
      </c>
      <c r="G34" s="16">
        <v>2018</v>
      </c>
      <c r="H34" s="66" t="s">
        <v>140</v>
      </c>
    </row>
    <row r="35" spans="1:8" ht="44.25" customHeight="1" x14ac:dyDescent="0.2">
      <c r="A35" s="37">
        <f>A34+1</f>
        <v>3</v>
      </c>
      <c r="B35" s="13" t="s">
        <v>83</v>
      </c>
      <c r="C35" s="5" t="s">
        <v>57</v>
      </c>
      <c r="D35" s="5" t="s">
        <v>176</v>
      </c>
      <c r="E35" s="11">
        <v>800</v>
      </c>
      <c r="F35" s="16" t="s">
        <v>2</v>
      </c>
      <c r="G35" s="16">
        <v>2018</v>
      </c>
      <c r="H35" s="66" t="s">
        <v>140</v>
      </c>
    </row>
    <row r="36" spans="1:8" ht="57" customHeight="1" x14ac:dyDescent="0.2">
      <c r="A36" s="37">
        <f t="shared" ref="A36:A37" si="0">A35+1</f>
        <v>4</v>
      </c>
      <c r="B36" s="62" t="s">
        <v>83</v>
      </c>
      <c r="C36" s="63" t="s">
        <v>133</v>
      </c>
      <c r="D36" s="63" t="s">
        <v>194</v>
      </c>
      <c r="E36" s="64" t="s">
        <v>193</v>
      </c>
      <c r="F36" s="65" t="s">
        <v>2</v>
      </c>
      <c r="G36" s="65">
        <v>2018</v>
      </c>
      <c r="H36" s="66" t="s">
        <v>143</v>
      </c>
    </row>
    <row r="37" spans="1:8" s="35" customFormat="1" ht="54.75" customHeight="1" x14ac:dyDescent="0.2">
      <c r="A37" s="37">
        <f t="shared" si="0"/>
        <v>5</v>
      </c>
      <c r="B37" s="63" t="s">
        <v>83</v>
      </c>
      <c r="C37" s="63" t="s">
        <v>155</v>
      </c>
      <c r="D37" s="63" t="s">
        <v>148</v>
      </c>
      <c r="E37" s="39">
        <v>24</v>
      </c>
      <c r="F37" s="65" t="s">
        <v>2</v>
      </c>
      <c r="G37" s="65">
        <v>2018</v>
      </c>
      <c r="H37" s="49" t="s">
        <v>58</v>
      </c>
    </row>
    <row r="38" spans="1:8" ht="41.25" customHeight="1" x14ac:dyDescent="0.2">
      <c r="A38" s="36" t="s">
        <v>45</v>
      </c>
      <c r="B38" s="25" t="s">
        <v>84</v>
      </c>
      <c r="C38" s="63"/>
      <c r="D38" s="4" t="s">
        <v>49</v>
      </c>
      <c r="E38" s="18">
        <f>SUM(E39:E44)</f>
        <v>3141</v>
      </c>
      <c r="F38" s="65"/>
      <c r="G38" s="65"/>
      <c r="H38" s="66"/>
    </row>
    <row r="39" spans="1:8" ht="165" customHeight="1" x14ac:dyDescent="0.2">
      <c r="A39" s="61">
        <v>1</v>
      </c>
      <c r="B39" s="62" t="s">
        <v>84</v>
      </c>
      <c r="C39" s="63" t="s">
        <v>46</v>
      </c>
      <c r="D39" s="63" t="s">
        <v>135</v>
      </c>
      <c r="E39" s="64">
        <v>2000</v>
      </c>
      <c r="F39" s="65" t="s">
        <v>2</v>
      </c>
      <c r="G39" s="65">
        <v>2018</v>
      </c>
      <c r="H39" s="66" t="s">
        <v>53</v>
      </c>
    </row>
    <row r="40" spans="1:8" ht="36.75" customHeight="1" x14ac:dyDescent="0.2">
      <c r="A40" s="61">
        <f>A39+1</f>
        <v>2</v>
      </c>
      <c r="B40" s="62" t="s">
        <v>84</v>
      </c>
      <c r="C40" s="63" t="s">
        <v>170</v>
      </c>
      <c r="D40" s="63" t="s">
        <v>171</v>
      </c>
      <c r="E40" s="64">
        <v>981</v>
      </c>
      <c r="F40" s="65" t="s">
        <v>2</v>
      </c>
      <c r="G40" s="65">
        <v>2018</v>
      </c>
      <c r="H40" s="66" t="s">
        <v>53</v>
      </c>
    </row>
    <row r="41" spans="1:8" ht="83.25" customHeight="1" x14ac:dyDescent="0.2">
      <c r="A41" s="37">
        <f>A40+1</f>
        <v>3</v>
      </c>
      <c r="B41" s="13" t="s">
        <v>84</v>
      </c>
      <c r="C41" s="5" t="s">
        <v>64</v>
      </c>
      <c r="D41" s="5" t="s">
        <v>208</v>
      </c>
      <c r="E41" s="11" t="s">
        <v>122</v>
      </c>
      <c r="F41" s="16" t="s">
        <v>2</v>
      </c>
      <c r="G41" s="16">
        <v>2018</v>
      </c>
      <c r="H41" s="30" t="s">
        <v>60</v>
      </c>
    </row>
    <row r="42" spans="1:8" ht="63.75" customHeight="1" x14ac:dyDescent="0.2">
      <c r="A42" s="37">
        <f t="shared" ref="A42:A45" si="1">A41+1</f>
        <v>4</v>
      </c>
      <c r="B42" s="13" t="s">
        <v>84</v>
      </c>
      <c r="C42" s="5" t="s">
        <v>47</v>
      </c>
      <c r="D42" s="5" t="s">
        <v>199</v>
      </c>
      <c r="E42" s="11">
        <v>100</v>
      </c>
      <c r="F42" s="16" t="s">
        <v>101</v>
      </c>
      <c r="G42" s="16">
        <v>2018</v>
      </c>
      <c r="H42" s="66" t="s">
        <v>144</v>
      </c>
    </row>
    <row r="43" spans="1:8" ht="54" customHeight="1" x14ac:dyDescent="0.2">
      <c r="A43" s="37">
        <f t="shared" si="1"/>
        <v>5</v>
      </c>
      <c r="B43" s="13" t="s">
        <v>84</v>
      </c>
      <c r="C43" s="5" t="s">
        <v>48</v>
      </c>
      <c r="D43" s="5" t="s">
        <v>141</v>
      </c>
      <c r="E43" s="11" t="s">
        <v>193</v>
      </c>
      <c r="F43" s="16" t="s">
        <v>101</v>
      </c>
      <c r="G43" s="16">
        <v>2018</v>
      </c>
      <c r="H43" s="30" t="s">
        <v>120</v>
      </c>
    </row>
    <row r="44" spans="1:8" ht="59.25" customHeight="1" x14ac:dyDescent="0.2">
      <c r="A44" s="37">
        <f t="shared" si="1"/>
        <v>6</v>
      </c>
      <c r="B44" s="62" t="s">
        <v>84</v>
      </c>
      <c r="C44" s="63" t="s">
        <v>134</v>
      </c>
      <c r="D44" s="63" t="s">
        <v>119</v>
      </c>
      <c r="E44" s="64">
        <v>60</v>
      </c>
      <c r="F44" s="65" t="s">
        <v>2</v>
      </c>
      <c r="G44" s="65">
        <v>2018</v>
      </c>
      <c r="H44" s="66" t="s">
        <v>112</v>
      </c>
    </row>
    <row r="45" spans="1:8" ht="42" customHeight="1" x14ac:dyDescent="0.2">
      <c r="A45" s="37">
        <f t="shared" si="1"/>
        <v>7</v>
      </c>
      <c r="B45" s="62" t="s">
        <v>84</v>
      </c>
      <c r="C45" s="63" t="s">
        <v>229</v>
      </c>
      <c r="D45" s="63" t="s">
        <v>230</v>
      </c>
      <c r="E45" s="64">
        <v>500</v>
      </c>
      <c r="F45" s="65" t="s">
        <v>101</v>
      </c>
      <c r="G45" s="65">
        <v>2018</v>
      </c>
      <c r="H45" s="66"/>
    </row>
    <row r="46" spans="1:8" ht="41.25" customHeight="1" x14ac:dyDescent="0.2">
      <c r="A46" s="36" t="s">
        <v>16</v>
      </c>
      <c r="B46" s="25" t="s">
        <v>85</v>
      </c>
      <c r="C46" s="63"/>
      <c r="D46" s="4" t="s">
        <v>49</v>
      </c>
      <c r="E46" s="18">
        <f>SUM(E47:E47)</f>
        <v>910</v>
      </c>
      <c r="F46" s="65"/>
      <c r="G46" s="65"/>
      <c r="H46" s="66"/>
    </row>
    <row r="47" spans="1:8" ht="61.5" customHeight="1" x14ac:dyDescent="0.2">
      <c r="A47" s="37">
        <v>1</v>
      </c>
      <c r="B47" s="13" t="s">
        <v>85</v>
      </c>
      <c r="C47" s="63" t="s">
        <v>132</v>
      </c>
      <c r="D47" s="5" t="s">
        <v>172</v>
      </c>
      <c r="E47" s="11">
        <v>910</v>
      </c>
      <c r="F47" s="16" t="s">
        <v>2</v>
      </c>
      <c r="G47" s="16">
        <v>2018</v>
      </c>
      <c r="H47" s="30" t="s">
        <v>200</v>
      </c>
    </row>
    <row r="48" spans="1:8" ht="69" customHeight="1" x14ac:dyDescent="0.2">
      <c r="A48" s="37">
        <v>2</v>
      </c>
      <c r="B48" s="13" t="s">
        <v>85</v>
      </c>
      <c r="C48" s="13" t="s">
        <v>225</v>
      </c>
      <c r="D48" s="5" t="s">
        <v>226</v>
      </c>
      <c r="E48" s="11"/>
      <c r="F48" s="16" t="s">
        <v>118</v>
      </c>
      <c r="G48" s="16">
        <v>2018</v>
      </c>
      <c r="H48" s="30" t="s">
        <v>224</v>
      </c>
    </row>
    <row r="49" spans="1:8" ht="45" customHeight="1" x14ac:dyDescent="0.2">
      <c r="A49" s="37">
        <v>3</v>
      </c>
      <c r="B49" s="63" t="s">
        <v>85</v>
      </c>
      <c r="C49" s="63" t="s">
        <v>232</v>
      </c>
      <c r="D49" s="63" t="s">
        <v>233</v>
      </c>
      <c r="E49" s="64">
        <v>0</v>
      </c>
      <c r="F49" s="65" t="s">
        <v>2</v>
      </c>
      <c r="G49" s="16">
        <v>2018</v>
      </c>
      <c r="H49" s="30" t="s">
        <v>231</v>
      </c>
    </row>
    <row r="50" spans="1:8" ht="38.25" x14ac:dyDescent="0.2">
      <c r="A50" s="36" t="s">
        <v>17</v>
      </c>
      <c r="B50" s="26" t="s">
        <v>86</v>
      </c>
      <c r="C50" s="4"/>
      <c r="D50" s="4" t="s">
        <v>49</v>
      </c>
      <c r="E50" s="18">
        <f>SUM(E51:E51)</f>
        <v>500</v>
      </c>
      <c r="F50" s="7"/>
      <c r="G50" s="7"/>
      <c r="H50" s="32"/>
    </row>
    <row r="51" spans="1:8" ht="61.5" customHeight="1" x14ac:dyDescent="0.2">
      <c r="A51" s="69">
        <v>1</v>
      </c>
      <c r="B51" s="46" t="s">
        <v>86</v>
      </c>
      <c r="C51" s="47" t="s">
        <v>70</v>
      </c>
      <c r="D51" s="5" t="s">
        <v>173</v>
      </c>
      <c r="E51" s="11">
        <v>500</v>
      </c>
      <c r="F51" s="16" t="s">
        <v>2</v>
      </c>
      <c r="G51" s="16">
        <v>2018</v>
      </c>
      <c r="H51" s="30" t="s">
        <v>200</v>
      </c>
    </row>
    <row r="52" spans="1:8" ht="45.75" customHeight="1" x14ac:dyDescent="0.2">
      <c r="A52" s="36" t="s">
        <v>18</v>
      </c>
      <c r="B52" s="25" t="s">
        <v>87</v>
      </c>
      <c r="C52" s="63"/>
      <c r="D52" s="4" t="s">
        <v>49</v>
      </c>
      <c r="E52" s="18">
        <f>SUM(E53:E57)</f>
        <v>680</v>
      </c>
      <c r="F52" s="65"/>
      <c r="G52" s="65"/>
      <c r="H52" s="66"/>
    </row>
    <row r="53" spans="1:8" s="3" customFormat="1" ht="58.5" customHeight="1" x14ac:dyDescent="0.25">
      <c r="A53" s="69">
        <v>1</v>
      </c>
      <c r="B53" s="46" t="s">
        <v>87</v>
      </c>
      <c r="C53" s="70" t="s">
        <v>201</v>
      </c>
      <c r="D53" s="63" t="s">
        <v>218</v>
      </c>
      <c r="E53" s="64">
        <v>600</v>
      </c>
      <c r="F53" s="65" t="s">
        <v>2</v>
      </c>
      <c r="G53" s="65">
        <v>2018</v>
      </c>
      <c r="H53" s="30" t="s">
        <v>200</v>
      </c>
    </row>
    <row r="54" spans="1:8" s="35" customFormat="1" ht="50.25" customHeight="1" x14ac:dyDescent="0.2">
      <c r="A54" s="61">
        <f>A53+1</f>
        <v>2</v>
      </c>
      <c r="B54" s="63" t="s">
        <v>87</v>
      </c>
      <c r="C54" s="42" t="s">
        <v>182</v>
      </c>
      <c r="D54" s="63" t="s">
        <v>164</v>
      </c>
      <c r="E54" s="39">
        <v>20</v>
      </c>
      <c r="F54" s="65" t="s">
        <v>2</v>
      </c>
      <c r="G54" s="9">
        <v>2018</v>
      </c>
      <c r="H54" s="49" t="s">
        <v>58</v>
      </c>
    </row>
    <row r="55" spans="1:8" s="35" customFormat="1" ht="45.75" customHeight="1" x14ac:dyDescent="0.2">
      <c r="A55" s="37">
        <f>A54+1</f>
        <v>3</v>
      </c>
      <c r="B55" s="63" t="s">
        <v>87</v>
      </c>
      <c r="C55" s="63" t="s">
        <v>156</v>
      </c>
      <c r="D55" s="63" t="s">
        <v>148</v>
      </c>
      <c r="E55" s="39">
        <v>20</v>
      </c>
      <c r="F55" s="65" t="s">
        <v>2</v>
      </c>
      <c r="G55" s="9">
        <v>2018</v>
      </c>
      <c r="H55" s="49" t="s">
        <v>58</v>
      </c>
    </row>
    <row r="56" spans="1:8" s="35" customFormat="1" ht="40.5" customHeight="1" x14ac:dyDescent="0.2">
      <c r="A56" s="37">
        <f t="shared" ref="A56:A57" si="2">A55+1</f>
        <v>4</v>
      </c>
      <c r="B56" s="63" t="s">
        <v>87</v>
      </c>
      <c r="C56" s="63" t="s">
        <v>157</v>
      </c>
      <c r="D56" s="63" t="s">
        <v>148</v>
      </c>
      <c r="E56" s="39">
        <v>20</v>
      </c>
      <c r="F56" s="65" t="s">
        <v>2</v>
      </c>
      <c r="G56" s="9">
        <v>2018</v>
      </c>
      <c r="H56" s="49" t="s">
        <v>58</v>
      </c>
    </row>
    <row r="57" spans="1:8" s="35" customFormat="1" ht="45" customHeight="1" x14ac:dyDescent="0.2">
      <c r="A57" s="37">
        <f t="shared" si="2"/>
        <v>5</v>
      </c>
      <c r="B57" s="63" t="s">
        <v>87</v>
      </c>
      <c r="C57" s="63" t="s">
        <v>158</v>
      </c>
      <c r="D57" s="63" t="s">
        <v>148</v>
      </c>
      <c r="E57" s="39">
        <v>20</v>
      </c>
      <c r="F57" s="65" t="s">
        <v>2</v>
      </c>
      <c r="G57" s="9">
        <v>2018</v>
      </c>
      <c r="H57" s="49" t="s">
        <v>58</v>
      </c>
    </row>
    <row r="58" spans="1:8" ht="33" customHeight="1" x14ac:dyDescent="0.2">
      <c r="A58" s="36" t="s">
        <v>50</v>
      </c>
      <c r="B58" s="25" t="s">
        <v>88</v>
      </c>
      <c r="C58" s="4"/>
      <c r="D58" s="4" t="s">
        <v>49</v>
      </c>
      <c r="E58" s="18">
        <f>SUM(E59:E60)</f>
        <v>30</v>
      </c>
      <c r="F58" s="7"/>
      <c r="G58" s="7"/>
      <c r="H58" s="32"/>
    </row>
    <row r="59" spans="1:8" ht="100.5" customHeight="1" x14ac:dyDescent="0.2">
      <c r="A59" s="37">
        <v>1</v>
      </c>
      <c r="B59" s="92" t="s">
        <v>88</v>
      </c>
      <c r="C59" s="63" t="s">
        <v>51</v>
      </c>
      <c r="D59" s="73" t="s">
        <v>217</v>
      </c>
      <c r="E59" s="71">
        <v>30</v>
      </c>
      <c r="F59" s="73" t="s">
        <v>2</v>
      </c>
      <c r="G59" s="73">
        <v>2018</v>
      </c>
      <c r="H59" s="75" t="s">
        <v>60</v>
      </c>
    </row>
    <row r="60" spans="1:8" ht="75" customHeight="1" x14ac:dyDescent="0.2">
      <c r="A60" s="37">
        <v>2</v>
      </c>
      <c r="B60" s="93"/>
      <c r="C60" s="63" t="s">
        <v>52</v>
      </c>
      <c r="D60" s="74"/>
      <c r="E60" s="72"/>
      <c r="F60" s="74"/>
      <c r="G60" s="74"/>
      <c r="H60" s="76"/>
    </row>
    <row r="61" spans="1:8" ht="38.25" x14ac:dyDescent="0.2">
      <c r="A61" s="36" t="s">
        <v>19</v>
      </c>
      <c r="B61" s="26" t="s">
        <v>89</v>
      </c>
      <c r="C61" s="4"/>
      <c r="D61" s="4" t="s">
        <v>49</v>
      </c>
      <c r="E61" s="18">
        <f>SUM(E62:E62)</f>
        <v>50</v>
      </c>
      <c r="F61" s="7"/>
      <c r="G61" s="7"/>
      <c r="H61" s="32"/>
    </row>
    <row r="62" spans="1:8" ht="70.5" customHeight="1" x14ac:dyDescent="0.2">
      <c r="A62" s="37">
        <v>1</v>
      </c>
      <c r="B62" s="13" t="s">
        <v>89</v>
      </c>
      <c r="C62" s="5" t="s">
        <v>44</v>
      </c>
      <c r="D62" s="5" t="s">
        <v>209</v>
      </c>
      <c r="E62" s="11">
        <v>50</v>
      </c>
      <c r="F62" s="16" t="s">
        <v>2</v>
      </c>
      <c r="G62" s="16">
        <v>2018</v>
      </c>
      <c r="H62" s="30" t="s">
        <v>140</v>
      </c>
    </row>
    <row r="63" spans="1:8" ht="38.25" customHeight="1" x14ac:dyDescent="0.2">
      <c r="A63" s="36" t="s">
        <v>20</v>
      </c>
      <c r="B63" s="25" t="s">
        <v>90</v>
      </c>
      <c r="C63" s="63"/>
      <c r="D63" s="63"/>
      <c r="E63" s="18">
        <f>SUM(E64:E64)</f>
        <v>20</v>
      </c>
      <c r="F63" s="65"/>
      <c r="G63" s="65"/>
      <c r="H63" s="66"/>
    </row>
    <row r="64" spans="1:8" s="35" customFormat="1" ht="42" customHeight="1" x14ac:dyDescent="0.2">
      <c r="A64" s="61">
        <v>1</v>
      </c>
      <c r="B64" s="63" t="s">
        <v>90</v>
      </c>
      <c r="C64" s="63" t="s">
        <v>159</v>
      </c>
      <c r="D64" s="63" t="s">
        <v>164</v>
      </c>
      <c r="E64" s="64">
        <v>20</v>
      </c>
      <c r="F64" s="65" t="s">
        <v>2</v>
      </c>
      <c r="G64" s="65">
        <v>2018</v>
      </c>
      <c r="H64" s="49" t="s">
        <v>58</v>
      </c>
    </row>
    <row r="65" spans="1:13" ht="38.25" customHeight="1" x14ac:dyDescent="0.2">
      <c r="A65" s="36" t="s">
        <v>21</v>
      </c>
      <c r="B65" s="25" t="s">
        <v>91</v>
      </c>
      <c r="C65" s="4"/>
      <c r="D65" s="4" t="s">
        <v>49</v>
      </c>
      <c r="E65" s="18">
        <f>E66</f>
        <v>200</v>
      </c>
      <c r="F65" s="65"/>
      <c r="G65" s="7"/>
      <c r="H65" s="32"/>
    </row>
    <row r="66" spans="1:13" s="35" customFormat="1" ht="90" customHeight="1" x14ac:dyDescent="0.2">
      <c r="A66" s="67">
        <v>1</v>
      </c>
      <c r="B66" s="67" t="s">
        <v>91</v>
      </c>
      <c r="C66" s="67" t="s">
        <v>234</v>
      </c>
      <c r="D66" s="67" t="s">
        <v>235</v>
      </c>
      <c r="E66" s="11">
        <v>200</v>
      </c>
      <c r="F66" s="68" t="s">
        <v>2</v>
      </c>
      <c r="G66" s="16">
        <v>2018</v>
      </c>
      <c r="H66" s="67" t="s">
        <v>53</v>
      </c>
      <c r="K66" s="94"/>
      <c r="L66" s="94"/>
      <c r="M66" s="94"/>
    </row>
    <row r="67" spans="1:13" ht="47.25" customHeight="1" x14ac:dyDescent="0.2">
      <c r="A67" s="37">
        <v>2</v>
      </c>
      <c r="B67" s="13" t="s">
        <v>91</v>
      </c>
      <c r="C67" s="5" t="s">
        <v>22</v>
      </c>
      <c r="D67" s="5" t="s">
        <v>113</v>
      </c>
      <c r="E67" s="11" t="s">
        <v>123</v>
      </c>
      <c r="F67" s="40"/>
      <c r="G67" s="16">
        <v>2018</v>
      </c>
      <c r="H67" s="66" t="s">
        <v>205</v>
      </c>
    </row>
    <row r="68" spans="1:13" ht="39" customHeight="1" x14ac:dyDescent="0.2">
      <c r="A68" s="36" t="s">
        <v>23</v>
      </c>
      <c r="B68" s="25" t="s">
        <v>92</v>
      </c>
      <c r="C68" s="4"/>
      <c r="D68" s="4" t="s">
        <v>49</v>
      </c>
      <c r="E68" s="18">
        <f>SUM(E69:E70)</f>
        <v>100</v>
      </c>
      <c r="F68" s="7"/>
      <c r="G68" s="7"/>
      <c r="H68" s="32"/>
    </row>
    <row r="69" spans="1:13" s="35" customFormat="1" ht="252.75" customHeight="1" x14ac:dyDescent="0.2">
      <c r="A69" s="51">
        <v>1</v>
      </c>
      <c r="B69" s="16" t="s">
        <v>92</v>
      </c>
      <c r="C69" s="16" t="s">
        <v>24</v>
      </c>
      <c r="D69" s="62" t="s">
        <v>187</v>
      </c>
      <c r="E69" s="11"/>
      <c r="F69" s="16" t="s">
        <v>2</v>
      </c>
      <c r="G69" s="16" t="s">
        <v>188</v>
      </c>
      <c r="H69" s="52" t="s">
        <v>189</v>
      </c>
    </row>
    <row r="70" spans="1:13" ht="56.25" customHeight="1" x14ac:dyDescent="0.2">
      <c r="A70" s="37">
        <v>2</v>
      </c>
      <c r="B70" s="13" t="s">
        <v>92</v>
      </c>
      <c r="C70" s="5" t="s">
        <v>25</v>
      </c>
      <c r="D70" s="5" t="s">
        <v>210</v>
      </c>
      <c r="E70" s="11">
        <v>100</v>
      </c>
      <c r="F70" s="11" t="s">
        <v>2</v>
      </c>
      <c r="G70" s="16">
        <v>2018</v>
      </c>
      <c r="H70" s="30" t="s">
        <v>129</v>
      </c>
    </row>
    <row r="71" spans="1:13" ht="39" customHeight="1" x14ac:dyDescent="0.2">
      <c r="A71" s="38" t="s">
        <v>26</v>
      </c>
      <c r="B71" s="26" t="s">
        <v>93</v>
      </c>
      <c r="C71" s="63"/>
      <c r="D71" s="4" t="s">
        <v>49</v>
      </c>
      <c r="E71" s="18">
        <f>SUM(E72:E74)</f>
        <v>54.6</v>
      </c>
      <c r="F71" s="65"/>
      <c r="G71" s="65"/>
      <c r="H71" s="66"/>
    </row>
    <row r="72" spans="1:13" ht="53.25" customHeight="1" x14ac:dyDescent="0.2">
      <c r="A72" s="37">
        <v>1</v>
      </c>
      <c r="B72" s="13" t="s">
        <v>93</v>
      </c>
      <c r="C72" s="5" t="s">
        <v>145</v>
      </c>
      <c r="D72" s="5" t="s">
        <v>149</v>
      </c>
      <c r="E72" s="11">
        <f>2*7.3</f>
        <v>14.6</v>
      </c>
      <c r="F72" s="16" t="s">
        <v>2</v>
      </c>
      <c r="G72" s="16" t="s">
        <v>114</v>
      </c>
      <c r="H72" s="66" t="s">
        <v>61</v>
      </c>
    </row>
    <row r="73" spans="1:13" s="35" customFormat="1" ht="41.25" customHeight="1" x14ac:dyDescent="0.2">
      <c r="A73" s="61">
        <v>2</v>
      </c>
      <c r="B73" s="63" t="s">
        <v>93</v>
      </c>
      <c r="C73" s="63" t="s">
        <v>153</v>
      </c>
      <c r="D73" s="63" t="s">
        <v>148</v>
      </c>
      <c r="E73" s="64">
        <v>20</v>
      </c>
      <c r="F73" s="65" t="s">
        <v>2</v>
      </c>
      <c r="G73" s="65">
        <v>2018</v>
      </c>
      <c r="H73" s="49" t="s">
        <v>58</v>
      </c>
    </row>
    <row r="74" spans="1:13" s="35" customFormat="1" ht="42.75" customHeight="1" x14ac:dyDescent="0.2">
      <c r="A74" s="61">
        <v>3</v>
      </c>
      <c r="B74" s="63" t="s">
        <v>93</v>
      </c>
      <c r="C74" s="63" t="s">
        <v>154</v>
      </c>
      <c r="D74" s="63" t="s">
        <v>148</v>
      </c>
      <c r="E74" s="64">
        <v>20</v>
      </c>
      <c r="F74" s="65" t="s">
        <v>2</v>
      </c>
      <c r="G74" s="65">
        <v>2018</v>
      </c>
      <c r="H74" s="49" t="s">
        <v>58</v>
      </c>
    </row>
    <row r="75" spans="1:13" s="35" customFormat="1" ht="42.75" customHeight="1" x14ac:dyDescent="0.2">
      <c r="A75" s="61">
        <v>4</v>
      </c>
      <c r="B75" s="13" t="s">
        <v>93</v>
      </c>
      <c r="C75" s="63" t="s">
        <v>227</v>
      </c>
      <c r="D75" s="63" t="s">
        <v>228</v>
      </c>
      <c r="E75" s="64">
        <v>100</v>
      </c>
      <c r="F75" s="65" t="s">
        <v>2</v>
      </c>
      <c r="G75" s="65">
        <v>2018</v>
      </c>
      <c r="H75" s="66" t="s">
        <v>61</v>
      </c>
    </row>
    <row r="76" spans="1:13" ht="42" customHeight="1" x14ac:dyDescent="0.2">
      <c r="A76" s="36" t="s">
        <v>27</v>
      </c>
      <c r="B76" s="25" t="s">
        <v>94</v>
      </c>
      <c r="C76" s="63"/>
      <c r="D76" s="4" t="s">
        <v>49</v>
      </c>
      <c r="E76" s="18">
        <f>SUM(E77:E80)</f>
        <v>1360</v>
      </c>
      <c r="F76" s="65"/>
      <c r="G76" s="65"/>
      <c r="H76" s="66"/>
    </row>
    <row r="77" spans="1:13" s="35" customFormat="1" ht="64.5" customHeight="1" x14ac:dyDescent="0.2">
      <c r="A77" s="61">
        <v>1</v>
      </c>
      <c r="B77" s="63" t="s">
        <v>94</v>
      </c>
      <c r="C77" s="63" t="s">
        <v>190</v>
      </c>
      <c r="D77" s="63" t="s">
        <v>206</v>
      </c>
      <c r="E77" s="64">
        <v>100</v>
      </c>
      <c r="F77" s="65" t="s">
        <v>2</v>
      </c>
      <c r="G77" s="65">
        <v>2018</v>
      </c>
      <c r="H77" s="49" t="s">
        <v>59</v>
      </c>
    </row>
    <row r="78" spans="1:13" ht="70.5" hidden="1" customHeight="1" x14ac:dyDescent="0.2">
      <c r="A78" s="37">
        <v>2</v>
      </c>
      <c r="B78" s="13" t="s">
        <v>94</v>
      </c>
      <c r="C78" s="5" t="s">
        <v>28</v>
      </c>
      <c r="D78" s="5" t="s">
        <v>163</v>
      </c>
      <c r="E78" s="11"/>
      <c r="F78" s="16" t="s">
        <v>2</v>
      </c>
      <c r="G78" s="16">
        <v>2018</v>
      </c>
      <c r="H78" s="30" t="s">
        <v>60</v>
      </c>
    </row>
    <row r="79" spans="1:13" ht="68.25" customHeight="1" x14ac:dyDescent="0.2">
      <c r="A79" s="37">
        <v>2</v>
      </c>
      <c r="B79" s="13" t="s">
        <v>94</v>
      </c>
      <c r="C79" s="5" t="s">
        <v>29</v>
      </c>
      <c r="D79" s="5" t="s">
        <v>180</v>
      </c>
      <c r="E79" s="11">
        <v>1260</v>
      </c>
      <c r="F79" s="16" t="s">
        <v>2</v>
      </c>
      <c r="G79" s="16">
        <v>2018</v>
      </c>
      <c r="H79" s="30" t="s">
        <v>53</v>
      </c>
    </row>
    <row r="80" spans="1:13" ht="45.75" customHeight="1" x14ac:dyDescent="0.2">
      <c r="A80" s="37">
        <v>3</v>
      </c>
      <c r="B80" s="13" t="s">
        <v>94</v>
      </c>
      <c r="C80" s="5" t="s">
        <v>30</v>
      </c>
      <c r="D80" s="63" t="s">
        <v>130</v>
      </c>
      <c r="E80" s="64"/>
      <c r="F80" s="65"/>
      <c r="G80" s="65">
        <v>2018</v>
      </c>
      <c r="H80" s="66" t="s">
        <v>128</v>
      </c>
    </row>
    <row r="81" spans="1:8" ht="41.25" customHeight="1" x14ac:dyDescent="0.2">
      <c r="A81" s="36" t="s">
        <v>31</v>
      </c>
      <c r="B81" s="25" t="s">
        <v>95</v>
      </c>
      <c r="C81" s="63"/>
      <c r="D81" s="4" t="s">
        <v>49</v>
      </c>
      <c r="E81" s="18">
        <f>SUM(E82:E82)</f>
        <v>0</v>
      </c>
      <c r="F81" s="65"/>
      <c r="G81" s="65"/>
      <c r="H81" s="66"/>
    </row>
    <row r="82" spans="1:8" ht="48" customHeight="1" x14ac:dyDescent="0.2">
      <c r="A82" s="37">
        <v>1</v>
      </c>
      <c r="B82" s="13" t="s">
        <v>95</v>
      </c>
      <c r="C82" s="5" t="s">
        <v>32</v>
      </c>
      <c r="D82" s="5" t="s">
        <v>126</v>
      </c>
      <c r="E82" s="11"/>
      <c r="F82" s="16" t="s">
        <v>2</v>
      </c>
      <c r="G82" s="16" t="s">
        <v>114</v>
      </c>
      <c r="H82" s="30" t="s">
        <v>61</v>
      </c>
    </row>
    <row r="83" spans="1:8" ht="43.5" customHeight="1" x14ac:dyDescent="0.2">
      <c r="A83" s="36" t="s">
        <v>33</v>
      </c>
      <c r="B83" s="25" t="s">
        <v>96</v>
      </c>
      <c r="C83" s="63"/>
      <c r="D83" s="63"/>
      <c r="E83" s="18">
        <f>SUM(E84:E86)</f>
        <v>445.1</v>
      </c>
      <c r="F83" s="65"/>
      <c r="G83" s="65"/>
      <c r="H83" s="66"/>
    </row>
    <row r="84" spans="1:8" s="3" customFormat="1" ht="43.5" customHeight="1" x14ac:dyDescent="0.25">
      <c r="A84" s="69">
        <v>1</v>
      </c>
      <c r="B84" s="46" t="s">
        <v>96</v>
      </c>
      <c r="C84" s="70" t="s">
        <v>174</v>
      </c>
      <c r="D84" s="70" t="s">
        <v>175</v>
      </c>
      <c r="E84" s="64">
        <v>425.1</v>
      </c>
      <c r="F84" s="65" t="s">
        <v>2</v>
      </c>
      <c r="G84" s="65">
        <v>2018</v>
      </c>
      <c r="H84" s="66" t="s">
        <v>53</v>
      </c>
    </row>
    <row r="85" spans="1:8" ht="41.25" customHeight="1" x14ac:dyDescent="0.2">
      <c r="A85" s="69">
        <v>2</v>
      </c>
      <c r="B85" s="46" t="s">
        <v>96</v>
      </c>
      <c r="C85" s="70" t="s">
        <v>146</v>
      </c>
      <c r="D85" s="70" t="s">
        <v>147</v>
      </c>
      <c r="E85" s="64">
        <v>20</v>
      </c>
      <c r="F85" s="65" t="s">
        <v>2</v>
      </c>
      <c r="G85" s="65">
        <v>2018</v>
      </c>
      <c r="H85" s="66" t="s">
        <v>58</v>
      </c>
    </row>
    <row r="86" spans="1:8" ht="64.5" customHeight="1" x14ac:dyDescent="0.2">
      <c r="A86" s="69">
        <v>3</v>
      </c>
      <c r="B86" s="47" t="s">
        <v>96</v>
      </c>
      <c r="C86" s="47" t="s">
        <v>34</v>
      </c>
      <c r="D86" s="5" t="s">
        <v>178</v>
      </c>
      <c r="E86" s="11" t="s">
        <v>207</v>
      </c>
      <c r="F86" s="16" t="s">
        <v>2</v>
      </c>
      <c r="G86" s="15">
        <v>2018</v>
      </c>
      <c r="H86" s="30" t="s">
        <v>53</v>
      </c>
    </row>
    <row r="87" spans="1:8" ht="48" customHeight="1" x14ac:dyDescent="0.2">
      <c r="A87" s="36" t="s">
        <v>35</v>
      </c>
      <c r="B87" s="25" t="s">
        <v>97</v>
      </c>
      <c r="C87" s="63"/>
      <c r="D87" s="4" t="s">
        <v>49</v>
      </c>
      <c r="E87" s="18">
        <f>E88</f>
        <v>250000</v>
      </c>
      <c r="F87" s="65"/>
      <c r="G87" s="9"/>
      <c r="H87" s="33"/>
    </row>
    <row r="88" spans="1:8" ht="48" customHeight="1" x14ac:dyDescent="0.2">
      <c r="A88" s="37">
        <v>1</v>
      </c>
      <c r="B88" s="13" t="s">
        <v>36</v>
      </c>
      <c r="C88" s="5" t="s">
        <v>37</v>
      </c>
      <c r="D88" s="5" t="s">
        <v>62</v>
      </c>
      <c r="E88" s="11">
        <f>250000</f>
        <v>250000</v>
      </c>
      <c r="F88" s="16" t="s">
        <v>1</v>
      </c>
      <c r="G88" s="16">
        <v>2018</v>
      </c>
      <c r="H88" s="30" t="s">
        <v>53</v>
      </c>
    </row>
    <row r="89" spans="1:8" ht="65.25" customHeight="1" x14ac:dyDescent="0.2">
      <c r="A89" s="37">
        <v>2</v>
      </c>
      <c r="B89" s="13" t="s">
        <v>36</v>
      </c>
      <c r="C89" s="5" t="s">
        <v>38</v>
      </c>
      <c r="D89" s="5" t="s">
        <v>199</v>
      </c>
      <c r="E89" s="11" t="s">
        <v>204</v>
      </c>
      <c r="F89" s="16" t="s">
        <v>101</v>
      </c>
      <c r="G89" s="16">
        <v>2018</v>
      </c>
      <c r="H89" s="66" t="s">
        <v>144</v>
      </c>
    </row>
    <row r="90" spans="1:8" ht="54.75" customHeight="1" x14ac:dyDescent="0.2">
      <c r="A90" s="37">
        <v>3</v>
      </c>
      <c r="B90" s="13" t="s">
        <v>36</v>
      </c>
      <c r="C90" s="5" t="s">
        <v>39</v>
      </c>
      <c r="D90" s="5" t="s">
        <v>115</v>
      </c>
      <c r="E90" s="64"/>
      <c r="F90" s="65"/>
      <c r="G90" s="16">
        <v>2018</v>
      </c>
      <c r="H90" s="66" t="s">
        <v>60</v>
      </c>
    </row>
    <row r="91" spans="1:8" ht="40.5" customHeight="1" x14ac:dyDescent="0.2">
      <c r="A91" s="36" t="s">
        <v>40</v>
      </c>
      <c r="B91" s="25" t="s">
        <v>98</v>
      </c>
      <c r="C91" s="63"/>
      <c r="D91" s="63" t="s">
        <v>49</v>
      </c>
      <c r="E91" s="18">
        <f>SUM(E92:E94)</f>
        <v>160</v>
      </c>
      <c r="F91" s="65"/>
      <c r="G91" s="65"/>
      <c r="H91" s="66"/>
    </row>
    <row r="92" spans="1:8" ht="58.5" customHeight="1" x14ac:dyDescent="0.2">
      <c r="A92" s="37">
        <v>1</v>
      </c>
      <c r="B92" s="13" t="s">
        <v>98</v>
      </c>
      <c r="C92" s="5" t="s">
        <v>41</v>
      </c>
      <c r="D92" s="5" t="s">
        <v>152</v>
      </c>
      <c r="E92" s="14">
        <v>60</v>
      </c>
      <c r="F92" s="16" t="s">
        <v>2</v>
      </c>
      <c r="G92" s="15">
        <v>2018</v>
      </c>
      <c r="H92" s="30" t="s">
        <v>63</v>
      </c>
    </row>
    <row r="93" spans="1:8" ht="63.75" customHeight="1" x14ac:dyDescent="0.2">
      <c r="A93" s="37">
        <f>A92+1</f>
        <v>2</v>
      </c>
      <c r="B93" s="13" t="s">
        <v>98</v>
      </c>
      <c r="C93" s="5" t="s">
        <v>42</v>
      </c>
      <c r="D93" s="5" t="s">
        <v>151</v>
      </c>
      <c r="E93" s="11"/>
      <c r="F93" s="16" t="s">
        <v>150</v>
      </c>
      <c r="G93" s="15">
        <v>2018</v>
      </c>
      <c r="H93" s="30" t="s">
        <v>60</v>
      </c>
    </row>
    <row r="94" spans="1:8" ht="69.75" customHeight="1" x14ac:dyDescent="0.2">
      <c r="A94" s="37">
        <f>A93+1</f>
        <v>3</v>
      </c>
      <c r="B94" s="46" t="s">
        <v>98</v>
      </c>
      <c r="C94" s="47" t="s">
        <v>43</v>
      </c>
      <c r="D94" s="5" t="s">
        <v>202</v>
      </c>
      <c r="E94" s="11">
        <v>100</v>
      </c>
      <c r="F94" s="16" t="s">
        <v>2</v>
      </c>
      <c r="G94" s="16">
        <v>2018</v>
      </c>
      <c r="H94" s="45" t="s">
        <v>59</v>
      </c>
    </row>
    <row r="95" spans="1:8" ht="18" customHeight="1" x14ac:dyDescent="0.25">
      <c r="A95" s="53"/>
      <c r="B95" s="24"/>
      <c r="C95" s="19"/>
      <c r="D95" s="20" t="s">
        <v>131</v>
      </c>
      <c r="E95" s="44">
        <f>E8+E10+E13+E16+E20+E22+E25+E27+E32+E38+E46+E50+E52+E58+E61+E63+E65+E68+E71+E76+E81+E83+E87+E91</f>
        <v>266346.5</v>
      </c>
      <c r="F95" s="21"/>
      <c r="G95" s="20"/>
      <c r="H95" s="31"/>
    </row>
    <row r="96" spans="1:8" ht="18" customHeight="1" x14ac:dyDescent="0.25">
      <c r="A96" s="53"/>
      <c r="B96" s="24"/>
      <c r="C96" s="19"/>
      <c r="D96" s="20" t="s">
        <v>136</v>
      </c>
      <c r="E96" s="22"/>
      <c r="F96" s="21"/>
      <c r="G96" s="20"/>
      <c r="H96" s="31"/>
    </row>
    <row r="97" spans="1:8" ht="18" customHeight="1" x14ac:dyDescent="0.25">
      <c r="A97" s="53"/>
      <c r="B97" s="24"/>
      <c r="C97" s="19"/>
      <c r="D97" s="23" t="s">
        <v>137</v>
      </c>
      <c r="E97" s="22">
        <f>E99+E100+E101+E102+E103+E104+E105</f>
        <v>15916.5</v>
      </c>
      <c r="F97" s="21"/>
      <c r="G97" s="21"/>
      <c r="H97" s="31"/>
    </row>
    <row r="98" spans="1:8" ht="18" customHeight="1" x14ac:dyDescent="0.25">
      <c r="A98" s="53"/>
      <c r="B98" s="24"/>
      <c r="C98" s="19"/>
      <c r="D98" s="23" t="s">
        <v>211</v>
      </c>
      <c r="E98" s="22"/>
      <c r="F98" s="21"/>
      <c r="G98" s="21"/>
      <c r="H98" s="31"/>
    </row>
    <row r="99" spans="1:8" ht="31.5" customHeight="1" x14ac:dyDescent="0.25">
      <c r="A99" s="53"/>
      <c r="B99" s="24"/>
      <c r="C99" s="19"/>
      <c r="D99" s="43" t="s">
        <v>219</v>
      </c>
      <c r="E99" s="22">
        <f>E17+E29+E30+E31+E35+E39+E40+E44+E47+E51+E53+E84+E92+E19+E66</f>
        <v>8633</v>
      </c>
      <c r="F99" s="21"/>
      <c r="G99" s="21"/>
      <c r="H99" s="31"/>
    </row>
    <row r="100" spans="1:8" ht="21" customHeight="1" x14ac:dyDescent="0.25">
      <c r="A100" s="53"/>
      <c r="B100" s="24"/>
      <c r="C100" s="19"/>
      <c r="D100" s="43" t="s">
        <v>214</v>
      </c>
      <c r="E100" s="22">
        <f>E70+E62</f>
        <v>150</v>
      </c>
      <c r="F100" s="21"/>
      <c r="G100" s="21"/>
      <c r="H100" s="31"/>
    </row>
    <row r="101" spans="1:8" ht="31.5" customHeight="1" x14ac:dyDescent="0.25">
      <c r="A101" s="53"/>
      <c r="B101" s="24"/>
      <c r="C101" s="19"/>
      <c r="D101" s="43" t="s">
        <v>220</v>
      </c>
      <c r="E101" s="22">
        <f>E12+E24+E28+E79+E72</f>
        <v>2834.6</v>
      </c>
      <c r="F101" s="21"/>
      <c r="G101" s="21"/>
      <c r="H101" s="31"/>
    </row>
    <row r="102" spans="1:8" ht="26.25" customHeight="1" x14ac:dyDescent="0.25">
      <c r="A102" s="53"/>
      <c r="B102" s="24"/>
      <c r="C102" s="19"/>
      <c r="D102" s="43" t="s">
        <v>212</v>
      </c>
      <c r="E102" s="22">
        <f>E7+E9+E11+E77+E94</f>
        <v>500</v>
      </c>
      <c r="F102" s="21"/>
      <c r="G102" s="21"/>
      <c r="H102" s="31"/>
    </row>
    <row r="103" spans="1:8" ht="21.75" customHeight="1" x14ac:dyDescent="0.25">
      <c r="A103" s="53"/>
      <c r="B103" s="24"/>
      <c r="C103" s="19"/>
      <c r="D103" s="43" t="s">
        <v>213</v>
      </c>
      <c r="E103" s="22">
        <f>E37+E54+E55+E56+E57+E64+E73+E74+E85</f>
        <v>184</v>
      </c>
      <c r="F103" s="21"/>
      <c r="G103" s="21"/>
      <c r="H103" s="31"/>
    </row>
    <row r="104" spans="1:8" ht="42.75" customHeight="1" x14ac:dyDescent="0.25">
      <c r="A104" s="53"/>
      <c r="B104" s="24"/>
      <c r="C104" s="19"/>
      <c r="D104" s="43" t="s">
        <v>215</v>
      </c>
      <c r="E104" s="22">
        <f>E26</f>
        <v>3514.9</v>
      </c>
      <c r="F104" s="21"/>
      <c r="G104" s="21"/>
      <c r="H104" s="31"/>
    </row>
    <row r="105" spans="1:8" ht="35.25" customHeight="1" thickBot="1" x14ac:dyDescent="0.3">
      <c r="A105" s="54"/>
      <c r="B105" s="55"/>
      <c r="C105" s="56"/>
      <c r="D105" s="57" t="s">
        <v>216</v>
      </c>
      <c r="E105" s="58">
        <f>E42</f>
        <v>100</v>
      </c>
      <c r="F105" s="59"/>
      <c r="G105" s="59"/>
      <c r="H105" s="60"/>
    </row>
    <row r="106" spans="1:8" ht="18.75" customHeight="1" x14ac:dyDescent="0.25">
      <c r="C106" s="28" t="s">
        <v>106</v>
      </c>
      <c r="E106" s="27"/>
      <c r="F106" s="27"/>
      <c r="G106" s="27"/>
    </row>
    <row r="107" spans="1:8" x14ac:dyDescent="0.25">
      <c r="C107" s="28" t="s">
        <v>107</v>
      </c>
    </row>
    <row r="108" spans="1:8" ht="20.25" customHeight="1" x14ac:dyDescent="0.25">
      <c r="C108" s="28" t="s">
        <v>108</v>
      </c>
    </row>
    <row r="109" spans="1:8" ht="20.25" customHeight="1" x14ac:dyDescent="0.25">
      <c r="C109" s="28" t="s">
        <v>117</v>
      </c>
    </row>
    <row r="110" spans="1:8" x14ac:dyDescent="0.25">
      <c r="C110" s="91" t="s">
        <v>109</v>
      </c>
      <c r="D110" s="91"/>
    </row>
    <row r="111" spans="1:8" x14ac:dyDescent="0.25">
      <c r="C111" s="91" t="s">
        <v>110</v>
      </c>
      <c r="D111" s="91"/>
    </row>
    <row r="112" spans="1:8" x14ac:dyDescent="0.25">
      <c r="C112" s="91" t="s">
        <v>111</v>
      </c>
      <c r="D112" s="91"/>
    </row>
    <row r="113" spans="3:4" x14ac:dyDescent="0.25">
      <c r="C113" s="91" t="s">
        <v>177</v>
      </c>
      <c r="D113" s="91"/>
    </row>
  </sheetData>
  <mergeCells count="20">
    <mergeCell ref="C110:D110"/>
    <mergeCell ref="C111:D111"/>
    <mergeCell ref="C112:D112"/>
    <mergeCell ref="C113:D113"/>
    <mergeCell ref="B59:B60"/>
    <mergeCell ref="D59:D60"/>
    <mergeCell ref="E59:E60"/>
    <mergeCell ref="F59:F60"/>
    <mergeCell ref="G59:G60"/>
    <mergeCell ref="H59:H60"/>
    <mergeCell ref="A1:H1"/>
    <mergeCell ref="A2:H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2017-10-20T08:06:38Z</cp:lastPrinted>
  <dcterms:created xsi:type="dcterms:W3CDTF">2016-10-28T08:53:49Z</dcterms:created>
  <dcterms:modified xsi:type="dcterms:W3CDTF">2017-11-10T02:59:20Z</dcterms:modified>
</cp:coreProperties>
</file>