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i\НАКАЗЫ МЕСТНЫЕ\НАКАЗЫ на 2017 год\НАЮГ\ПОСЛЕДНИЕ ВАРИАНТЫ\2018-2021\"/>
    </mc:Choice>
  </mc:AlternateContent>
  <bookViews>
    <workbookView xWindow="0" yWindow="0" windowWidth="28800" windowHeight="11235"/>
  </bookViews>
  <sheets>
    <sheet name="ДЛЯ утверждения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13" l="1"/>
  <c r="E51" i="13" l="1"/>
  <c r="E184" i="13"/>
  <c r="E122" i="13"/>
  <c r="E95" i="13"/>
  <c r="A67" i="13"/>
  <c r="E65" i="13"/>
  <c r="E196" i="13" l="1"/>
  <c r="A183" i="13"/>
  <c r="E167" i="13"/>
  <c r="A209" i="13"/>
  <c r="A210" i="13" s="1"/>
  <c r="A211" i="13" s="1"/>
  <c r="A198" i="13"/>
  <c r="A199" i="13" s="1"/>
  <c r="A200" i="13" s="1"/>
  <c r="A201" i="13" s="1"/>
  <c r="A202" i="13" s="1"/>
  <c r="A187" i="13"/>
  <c r="A188" i="13" s="1"/>
  <c r="A189" i="13" s="1"/>
  <c r="A190" i="13" s="1"/>
  <c r="A191" i="13" s="1"/>
  <c r="A192" i="13" s="1"/>
  <c r="A195" i="13" s="1"/>
  <c r="A171" i="13"/>
  <c r="A172" i="13" s="1"/>
  <c r="A173" i="13" s="1"/>
  <c r="A163" i="13"/>
  <c r="A156" i="13"/>
  <c r="A157" i="13" s="1"/>
  <c r="A158" i="13" s="1"/>
  <c r="A159" i="13" s="1"/>
  <c r="A160" i="13" s="1"/>
  <c r="A139" i="13"/>
  <c r="A140" i="13" s="1"/>
  <c r="A82" i="13"/>
  <c r="A83" i="13" s="1"/>
  <c r="A84" i="13" s="1"/>
  <c r="A68" i="13"/>
  <c r="A70" i="13" s="1"/>
  <c r="A71" i="13" s="1"/>
  <c r="A72" i="13" l="1"/>
  <c r="A55" i="13"/>
  <c r="A47" i="13"/>
  <c r="A48" i="13" s="1"/>
  <c r="A49" i="13" s="1"/>
  <c r="A50" i="13" s="1"/>
  <c r="A33" i="13"/>
  <c r="A35" i="13" s="1"/>
  <c r="E250" i="13"/>
  <c r="E249" i="13"/>
  <c r="E248" i="13"/>
  <c r="E247" i="13"/>
  <c r="E245" i="13"/>
  <c r="E244" i="13"/>
  <c r="E214" i="13"/>
  <c r="E213" i="13" s="1"/>
  <c r="E178" i="13"/>
  <c r="A177" i="13"/>
  <c r="A164" i="13"/>
  <c r="A165" i="13" s="1"/>
  <c r="A166" i="13" s="1"/>
  <c r="E161" i="13"/>
  <c r="E154" i="13"/>
  <c r="E152" i="13"/>
  <c r="E147" i="13"/>
  <c r="A141" i="13"/>
  <c r="A143" i="13" s="1"/>
  <c r="A144" i="13" s="1"/>
  <c r="A145" i="13" s="1"/>
  <c r="A117" i="13"/>
  <c r="A118" i="13" s="1"/>
  <c r="A119" i="13" s="1"/>
  <c r="A120" i="13" s="1"/>
  <c r="A121" i="13" s="1"/>
  <c r="E85" i="13"/>
  <c r="E79" i="13"/>
  <c r="E73" i="13"/>
  <c r="A63" i="13"/>
  <c r="A64" i="13" s="1"/>
  <c r="E61" i="13"/>
  <c r="E20" i="13"/>
  <c r="A22" i="13"/>
  <c r="A23" i="13" s="1"/>
  <c r="A24" i="13" s="1"/>
  <c r="A16" i="13"/>
  <c r="E15" i="13"/>
  <c r="E14" i="13" s="1"/>
  <c r="A13" i="13"/>
  <c r="E11" i="13"/>
  <c r="E8" i="13"/>
  <c r="E6" i="13" s="1"/>
  <c r="A8" i="13"/>
  <c r="A10" i="13" s="1"/>
  <c r="E246" i="13" l="1"/>
  <c r="E176" i="13"/>
  <c r="A36" i="13"/>
  <c r="A41" i="13" s="1"/>
  <c r="A42" i="13" s="1"/>
  <c r="A43" i="13" s="1"/>
  <c r="E217" i="13"/>
  <c r="A25" i="13"/>
  <c r="A27" i="13" s="1"/>
  <c r="A29" i="13" s="1"/>
  <c r="A30" i="13" s="1"/>
  <c r="E108" i="13"/>
  <c r="A17" i="13"/>
  <c r="A18" i="13" s="1"/>
  <c r="A19" i="13" s="1"/>
  <c r="E242" i="13"/>
  <c r="E31" i="13"/>
  <c r="E44" i="13"/>
  <c r="E240" i="13" s="1"/>
  <c r="E127" i="13"/>
</calcChain>
</file>

<file path=xl/sharedStrings.xml><?xml version="1.0" encoding="utf-8"?>
<sst xmlns="http://schemas.openxmlformats.org/spreadsheetml/2006/main" count="1116" uniqueCount="538">
  <si>
    <t xml:space="preserve">№1 </t>
  </si>
  <si>
    <t>ОБ</t>
  </si>
  <si>
    <t>МБ</t>
  </si>
  <si>
    <t>Асфальтирование дороги ул.Крылова</t>
  </si>
  <si>
    <t>Замена канализационных труб на ул.Береговая</t>
  </si>
  <si>
    <t>№ 2</t>
  </si>
  <si>
    <t>№ 3</t>
  </si>
  <si>
    <t>Запрет на проезд большегрузного транспорта по ул.Вокзальная</t>
  </si>
  <si>
    <t xml:space="preserve">№ 4 </t>
  </si>
  <si>
    <t>Устройство тротуара ул.Байдукова с № 2-26 дома</t>
  </si>
  <si>
    <t>Восстановление пешеходной дорожки от дома ул.Байдукова 12 до ж/д моста</t>
  </si>
  <si>
    <t xml:space="preserve">№ 5 </t>
  </si>
  <si>
    <t>Благоустройство пер.Канавный</t>
  </si>
  <si>
    <t>Установка пожарного гидранта ул.Линейная</t>
  </si>
  <si>
    <t>Тротуар от ул.Железнодорожная до ул.Вокзальная</t>
  </si>
  <si>
    <t>Установка пожарного гидранта пер.Полевой</t>
  </si>
  <si>
    <t>Установка пожарного гидранта пер.Усадебный</t>
  </si>
  <si>
    <t>Установка с ограждением детской площадки  ул.Горького</t>
  </si>
  <si>
    <t>Установка детской площадки ул.Железнодорожная 3</t>
  </si>
  <si>
    <t xml:space="preserve">№ 7 </t>
  </si>
  <si>
    <t>Асфальтирование междворового проезда вдоль домов № 7,9,11,13,15,17 ул.Строительная</t>
  </si>
  <si>
    <t>Строительство тротуара ул.Строительная от дома № 1 до 17</t>
  </si>
  <si>
    <t>Асфальтирование дороги ул.Кирова напротив дома № 1а, 1, 2а</t>
  </si>
  <si>
    <t>Асфальтирование дороги ул.Кирова от дома № 1а до  № 9</t>
  </si>
  <si>
    <t>№ 8</t>
  </si>
  <si>
    <t>Ямочный ремонт ул.Октябрьская</t>
  </si>
  <si>
    <t>Установка детской  площадки на ул.Садовая между домами № 15 и 17</t>
  </si>
  <si>
    <t>№ 10</t>
  </si>
  <si>
    <t>Строительство тротуара вдоль ул.Калинина до ул.Покрышкина</t>
  </si>
  <si>
    <t>Установка детской  площадки на ул.Калинина в районе дома № 66</t>
  </si>
  <si>
    <t>Уличное освещение на ул.Калинина в р-не домов № 83 и № 87</t>
  </si>
  <si>
    <t>№ 11</t>
  </si>
  <si>
    <t>Устройство пешеходного перехода между домами ул.Геодезическая 68/1 и 37</t>
  </si>
  <si>
    <t>№ 12</t>
  </si>
  <si>
    <t>Ремонт и асфальтирование дорожного покрытия проезжей части двора дома ул.Геодезическая 72</t>
  </si>
  <si>
    <t>№14</t>
  </si>
  <si>
    <t>Подключение трубы вдоль домов № 8 и № 9 ЖКО Аэропорта к центральному водоводу</t>
  </si>
  <si>
    <t xml:space="preserve">№ 15 </t>
  </si>
  <si>
    <t>Установка детской спортивной площадки во дворе домов № 18 ЖКО Аэропорта</t>
  </si>
  <si>
    <t>№ 16</t>
  </si>
  <si>
    <t>Строительство хоккейной коробки (желательно крытую) рядом с округом № 16</t>
  </si>
  <si>
    <t>Благоустройство возле дома № 7 ЖКО Аэропорта после ремонта труб</t>
  </si>
  <si>
    <t>Между домом № 1 и № 7 ЖКО Аэропорта открыт пожарный гидрант, закрыть, восстановить благоустройство</t>
  </si>
  <si>
    <t>Асфальтирование внутридворовых проездов у домов № 8 и № 15 ЖКО Аэропорта</t>
  </si>
  <si>
    <t>Ремонт ограждений около контейнеров для мусора за домом № 2 ЖКО Аэропорта</t>
  </si>
  <si>
    <t>Асфальтирование остановки "Октябрьская"</t>
  </si>
  <si>
    <t>Благоустройство территории за ДК "Крылья Сибири"</t>
  </si>
  <si>
    <t>Установка детской площадки за домом № 21 ЖКО Аэропорта</t>
  </si>
  <si>
    <t>Посадка елок вдоль дороги напротив подъездов дома № 101 Военный городок</t>
  </si>
  <si>
    <t>Ремонт дороги за домом № 101 Военный городок</t>
  </si>
  <si>
    <t xml:space="preserve">№ 18 </t>
  </si>
  <si>
    <t>№ 19</t>
  </si>
  <si>
    <t>№20</t>
  </si>
  <si>
    <t>Строительство пешеходной дорожки между домами № 115 и № 116 Военный городок с устройством парковочных карманов за указанными домами</t>
  </si>
  <si>
    <t>Благоустройство дорожки к мусорному контейнеру от дома № 123, дорожки от дома № 115 к дому №123 и дорожки между домами 115 и№ 116 Военный городок с освещением</t>
  </si>
  <si>
    <t>Возрождение "Козловского озера" с обустройством парковой зоны</t>
  </si>
  <si>
    <t>Снос гаражей за домом № 120 Военный городок</t>
  </si>
  <si>
    <t xml:space="preserve">№21 </t>
  </si>
  <si>
    <t>Вопрос предоставления мест в детских садах</t>
  </si>
  <si>
    <t>Запрет на въезд на территорию сквера "Звездочка", установка запрещающих знаков</t>
  </si>
  <si>
    <t>Снос дома № 110 Военный городок и расселение его жильцов в 2017 году</t>
  </si>
  <si>
    <t>Снос дома № 111 Военный городок и расселение его жильцов в 2017 году</t>
  </si>
  <si>
    <t>Ограждение газовых резервуаров между домами № 110 и № 111 Военный городок</t>
  </si>
  <si>
    <t>№ 22</t>
  </si>
  <si>
    <t>Освещение по дороге от дома № 122 Военный городок до Новосибирской духовной семинарии</t>
  </si>
  <si>
    <t>№23</t>
  </si>
  <si>
    <t>Установка детской площадки в частном секторе ул.Чкалова</t>
  </si>
  <si>
    <t>Запрет проезд большегрузного транспорта по ул.Новая в сторону администрации и ул.2-я Северная</t>
  </si>
  <si>
    <t>Строительство тротуара вдоль дороги за домом № 38 по ул.Чкалова</t>
  </si>
  <si>
    <t>Благоустройство территории, прилегающую к "Козловскому озеру", установка урн, лавочек, парковую зону</t>
  </si>
  <si>
    <t>Организация патрулирования ул.Чкалова в вечернее и ночное время</t>
  </si>
  <si>
    <t>Организация парковки возле детской поликлинники</t>
  </si>
  <si>
    <t xml:space="preserve">№ 24 </t>
  </si>
  <si>
    <t>Организация одностороннего движения и строительство тротуарной дорожки на ул.2-я Северная</t>
  </si>
  <si>
    <t>Организация водоотведения ул.Чкалова до ул.Станционная</t>
  </si>
  <si>
    <t>Асфальтирование ул.Авиационная</t>
  </si>
  <si>
    <t>Установка детской площадки с освещением ул.Авиационная</t>
  </si>
  <si>
    <t>Вырубка кустарников ул.Авиационная</t>
  </si>
  <si>
    <t xml:space="preserve">№ 25 </t>
  </si>
  <si>
    <t>Устройство тротуарной дорожки на ул.Новая</t>
  </si>
  <si>
    <t>№ 26</t>
  </si>
  <si>
    <t>М.М.Ващенко</t>
  </si>
  <si>
    <t>Строительство нового здания школы № 2</t>
  </si>
  <si>
    <t>Создание парковой зоны между домами № 5 и № 11 ул.Геодезическая</t>
  </si>
  <si>
    <t>Организация регулярного патрулирования ППС на разворотной площадке у школы № 2</t>
  </si>
  <si>
    <t xml:space="preserve">№ 27 </t>
  </si>
  <si>
    <t>Капитальный ремонт дороги к домам ул.Котельная № 1 и Степная 12</t>
  </si>
  <si>
    <t>Обустройство для стоянки и подхода к конечной автобусной остановке "Степная"</t>
  </si>
  <si>
    <t>Ремонт и монтаж освещения ул.Степная, Котельная, Муромская и пер. Зеленый и Звездный</t>
  </si>
  <si>
    <t>Устройство дополнительного освещения маршрута прохода к школе № 2</t>
  </si>
  <si>
    <t>Обустройство пешеходной дорожки по ул.Муромская до автобусной остановки "Степная"</t>
  </si>
  <si>
    <t>Совместно с садоводческими обществами провести ощебенение или асфальтирование участка дороги прилегающей к ул.Муромская в р-не дома № 29</t>
  </si>
  <si>
    <t>Стабилизировать движение маршрута муниципального автобуса через станцию Пайвино</t>
  </si>
  <si>
    <t>Отвод талых вод от МКД ул.Путейцев</t>
  </si>
  <si>
    <t>Устройство тротуара вдоль улицы Железнодорожная от № 16 до остановки "Больница"</t>
  </si>
  <si>
    <t>Установка детской площадки между домами № 8 и 12 ул.Байдукова</t>
  </si>
  <si>
    <t>Уличное освещение вдоль ул.Большая от дома № 37 ул.Большая до остановки "МЖК" и по ул.Рабочая</t>
  </si>
  <si>
    <t>Устройство парковки с щебеночным покрытием около дома № 28 ЖКО Аэропорта (возле телефонной станции)</t>
  </si>
  <si>
    <t>Обустройство парковки ул.Горького 1, 3, 5</t>
  </si>
  <si>
    <t>№ 13</t>
  </si>
  <si>
    <t>Асфальтирование, щебенение улиц частного сектора: ул.Геодезическая, Весенняя, Вишневая, Изумрудная,Летняя,Лунная, Молодежная,Обская,Радости,Российская,Рубиновая, Светлая,Серебряная, Степная, Цветочная, Южная, пер.Березовый, Дачный,Солнечный, Снежный,Тихий,Хороший,Янтарный</t>
  </si>
  <si>
    <t>Создание парковой зоны в п.Геодезия</t>
  </si>
  <si>
    <t>Устройство пешеходной дорожки от МЖК до школы № 2</t>
  </si>
  <si>
    <t>Установка детской спортивной площадки с освещением на месте снесенного барака ул.2-я Северная 114</t>
  </si>
  <si>
    <t>Ремонт дороги подъезда и благоустройство мусорной площадки ул.Сигнальная</t>
  </si>
  <si>
    <t>ИТОГО</t>
  </si>
  <si>
    <t>Строительство спортивного комплекса, бассейна, футбольные и хоккейные площадки в г.Оби</t>
  </si>
  <si>
    <t xml:space="preserve">№ 17 </t>
  </si>
  <si>
    <t>Замена и перекладка плитки на пешеходной дорожке от входа в помещение хоккейного клуба г.Оби в направлении перекрестка с поворотом к зданию городской больницы до торца дома № 26/1</t>
  </si>
  <si>
    <t>Замена железной конструкции ограждения безопасности между пешеходной дорожкой и автодорогой вдоль хоккейной площадкина новую,обеспечивающую защиту пешеходов от обливания грязью, дополнив её металлическим щитом</t>
  </si>
  <si>
    <t>Рассмотреть вопрос обеспечения чистой водой ул.Сигнальная</t>
  </si>
  <si>
    <t>Устройство пешеходных переходов и "лежачих полицейских" для обеспечения безопасности пересечения автодорог пешеходами ул.Путейцев</t>
  </si>
  <si>
    <t>МКУ "ОКС"</t>
  </si>
  <si>
    <t>№ 9</t>
  </si>
  <si>
    <t>Произвести водоотведение с дороги, проходящей около дома № 27 ул.Калинина</t>
  </si>
  <si>
    <t>Установка знака"Пешеходный переход" через дорогу между домами № 27 и 20 ул.Калинина, "лежачий полицейский"</t>
  </si>
  <si>
    <t>Строительство тротуара вдоль пер.Космический и домов № 2 Чехова, Горького 9 до перекрестка ул.Калинина</t>
  </si>
  <si>
    <t>Ограждение детской площадки у дома № 2 ул.Чехова</t>
  </si>
  <si>
    <t>Ограждение  детской площадки ул.Котельная 1</t>
  </si>
  <si>
    <t>Ремонт щебеночного покрытия дороги частного сектора от дома ул.Сигнальная № 1 до № 37 с последующим асфальтированием</t>
  </si>
  <si>
    <t>Ограждение детской площадки от проезжей части ул.Путейцев</t>
  </si>
  <si>
    <t>Водоснабжение ул.Станционная ( более 2 км)</t>
  </si>
  <si>
    <t>Ощебенение нечетной стороны вдоль ул.Рабочая</t>
  </si>
  <si>
    <t>Администрация г.Оби, Клепиков А.П.</t>
  </si>
  <si>
    <t>Установка спортивных элементов на детской площадке возле дома № 27 ЖКО Аэропорта (турник, качели)</t>
  </si>
  <si>
    <t>2019-2021</t>
  </si>
  <si>
    <t>Администрация г.Оби, Девайкина Е.С.</t>
  </si>
  <si>
    <t>Администрация г.Оби, Тамбовцев А.В.</t>
  </si>
  <si>
    <t>Администрация г.Оби, Наюг Л.И.</t>
  </si>
  <si>
    <t>2020-2021</t>
  </si>
  <si>
    <t>Посадка деревьев вдоль шоссейной дороги в торце дома № 25</t>
  </si>
  <si>
    <t>Администрация г.Оби, Храмкина О.Б.</t>
  </si>
  <si>
    <t>Администрация г.Оби, МУП "БИС"</t>
  </si>
  <si>
    <t>ГП НСО "Развитие образования, создание условий для социализации детей и учащейся молодежи в Новосибирской области на 2015-2020 годы"</t>
  </si>
  <si>
    <t>МУП "БИС", подрядная организация</t>
  </si>
  <si>
    <t>Расширение асфальтового покрытия дороги до 6 м для безопасного движения транспорта по маршруту движения общественного транспорта в п.Геофизиков</t>
  </si>
  <si>
    <t>Устройство тротуара пер.Безымянный (430 м*1,5м)</t>
  </si>
  <si>
    <t xml:space="preserve">ПЛАН РАБОТ </t>
  </si>
  <si>
    <t>Администрация г.Оби, Храмкина О.Б., МУП "БИС"</t>
  </si>
  <si>
    <t>Администрация г.Оби, Храмкина О.Б., Инспектор ГИБДД, МУП "БИС"</t>
  </si>
  <si>
    <t>Демонтаж старых конструкций и установка дополнительных элементов детской площадки ул.Строительная д.1</t>
  </si>
  <si>
    <t>Администрация г.Оби, Храмкина О.Б., МУП " БИС"</t>
  </si>
  <si>
    <t>Администрация г.Оби, Ивашнева И.В.</t>
  </si>
  <si>
    <t>Асфальтирование дороги от дома № 8 до домов № 9 и 22  ЖКО Аэропорта (470 м)</t>
  </si>
  <si>
    <t>Администрация г.Оби, Храмкина О.Б, МУП "БИС"</t>
  </si>
  <si>
    <t>Благоустройство придомовой территории № 14 ул.Геодезическая с парковкой</t>
  </si>
  <si>
    <t>Содержание наказа, обращения</t>
  </si>
  <si>
    <t>Мероприятия по реализации наказа, обращения</t>
  </si>
  <si>
    <t>Танасичук Виталий Вадимович</t>
  </si>
  <si>
    <t>Никифоров Кирилл Васильевич</t>
  </si>
  <si>
    <t>Григоренко Олег Олегович</t>
  </si>
  <si>
    <t>Федоров Роман Александрович</t>
  </si>
  <si>
    <t>Кузнецов Сергей Федорович</t>
  </si>
  <si>
    <t>Сапон Артём Сергеевич</t>
  </si>
  <si>
    <t>Селиванов Кирилл Сергеевич</t>
  </si>
  <si>
    <t>Дорошенко Сергей Владимирович</t>
  </si>
  <si>
    <t>Зайцева Наталья Федоровна</t>
  </si>
  <si>
    <t>Гольдштейн Михаил Львович</t>
  </si>
  <si>
    <t>Шевелев Константин Андреевич</t>
  </si>
  <si>
    <t>Березенцев Денис Владимирович</t>
  </si>
  <si>
    <t>Восканян Ольга Сергеевна</t>
  </si>
  <si>
    <t>Панков Владимир Андреевич</t>
  </si>
  <si>
    <t>Фоломеев Владимир Николаевич</t>
  </si>
  <si>
    <t>Стрельников Виктор Александрович</t>
  </si>
  <si>
    <t>Волчкова Вера Васильевна</t>
  </si>
  <si>
    <t>Мельников Сергей Вальтерович</t>
  </si>
  <si>
    <t>Кузнецов Максим Владимирович</t>
  </si>
  <si>
    <t>Дарвин Андрей Васильевич</t>
  </si>
  <si>
    <t>Михайлов Дмитрий Витальевич</t>
  </si>
  <si>
    <t>Солохин Александр Петрович</t>
  </si>
  <si>
    <t>Буковинин Павел Витальевич</t>
  </si>
  <si>
    <t>Козодоенко Михаил Викторович</t>
  </si>
  <si>
    <t>Касенко Александр Сергеевич</t>
  </si>
  <si>
    <t>Ващенко Марина Митрофановна</t>
  </si>
  <si>
    <t>Суботковский Андрей Васильевич</t>
  </si>
  <si>
    <t>Общая стоимость реализации наказа, обращения, тыс.руб.</t>
  </si>
  <si>
    <t>Объем и источник финансирования наказа, обращения по мероприятиям</t>
  </si>
  <si>
    <t>ФБ              ОБ              МБ</t>
  </si>
  <si>
    <t xml:space="preserve">Сроки реализации наказов, обращений (по годам) </t>
  </si>
  <si>
    <t>Структурное подразделение администрации города, ответственное за реализацию соответствующего наказа, обращения</t>
  </si>
  <si>
    <t>Фамилия, имя, отчество Депутата</t>
  </si>
  <si>
    <t>ОБ                  МБ</t>
  </si>
  <si>
    <t>Администрация г.Оби, Наюг Л.И., МУП "Горводоканал"</t>
  </si>
  <si>
    <t>ФБ-федеральный бюджет</t>
  </si>
  <si>
    <t>ОБ-областной бюджет</t>
  </si>
  <si>
    <t>МБ-местный бюджет</t>
  </si>
  <si>
    <t>ПСД-проектно-сметная документация</t>
  </si>
  <si>
    <t>СМР-строительно-монтажные работы</t>
  </si>
  <si>
    <t>ЛЭП- линии электропередач</t>
  </si>
  <si>
    <t>Администрация г.Оби, Храмкина О.Б.,Евтеева Ю.К.,собственники</t>
  </si>
  <si>
    <t>ФБ              ОБ                     МБ</t>
  </si>
  <si>
    <t>Данные виды работ включены в инвестиционную программу МУП "Горводоканал"</t>
  </si>
  <si>
    <t>ФБ           ОБ                  МБ</t>
  </si>
  <si>
    <t>ОБ              МБ</t>
  </si>
  <si>
    <t>МУП "Горводоканал"</t>
  </si>
  <si>
    <t>В рамках программы "Формирование комфортной городской среды на 2017-2022 годы" после предоставления собственниками полного пакета документов в администрацию г.Оби</t>
  </si>
  <si>
    <t>2018-2022</t>
  </si>
  <si>
    <t>Выявить собственников. Установить законность установки гаражей. Выдать предписание</t>
  </si>
  <si>
    <t>2018-2021</t>
  </si>
  <si>
    <t>ТУАД</t>
  </si>
  <si>
    <t xml:space="preserve">Подготовить обращение в отдел полиции </t>
  </si>
  <si>
    <t>№ избирательного округа, №п.п.</t>
  </si>
  <si>
    <t>Разработка ПСД на строительство водопровода  ул.Станционная в рамках "Программы комплексного развития коммунальной инфраструктуры г.Оби на 2014-2018 годы и на период до 2024 года"</t>
  </si>
  <si>
    <t>ВИ- внебюджетные источники</t>
  </si>
  <si>
    <t>Строительство автодороги  ул.Железнодорожная с устройством тротуара в рамках программы "Безопасные и качественные дороги на 2017-2022 годы"</t>
  </si>
  <si>
    <t>Асфальтирование ул.Линейная с устройством тротуара и водоотвода</t>
  </si>
  <si>
    <t>Асфальтирование пер.Полевой с водоотводом</t>
  </si>
  <si>
    <t>ВИ</t>
  </si>
  <si>
    <t>ПСД на устройство уличного освещения ул.Молодежная в рамках программы"Благоустройство территории г.Оби на 2016-2018 годы"</t>
  </si>
  <si>
    <t>Администрация г.Оби, Беляков А.В.</t>
  </si>
  <si>
    <t>Администрация г.Оби, Храмкина О.Б., Евтеева Ю.К.</t>
  </si>
  <si>
    <t>Мб</t>
  </si>
  <si>
    <t>Разработка ПСД на ремонт автодороги по ул.М.Горького с учетом обустройства парковочных мест</t>
  </si>
  <si>
    <t>Выполнение ремонта автодороги по ул.М.Горького с  обустройством парковочных мест</t>
  </si>
  <si>
    <t xml:space="preserve">               МБ</t>
  </si>
  <si>
    <t>Администрация г.Оби, Храмкина О.Б., Евтеева Ю.К.,</t>
  </si>
  <si>
    <t>Установка детской  площадки на ул.Садовая между домами № 15 и 17 в рамках программы  "Благоустройство территории города Оби "</t>
  </si>
  <si>
    <t>В зимний период 2017-2018 год выполнить первоочередные мероприятия (недопущение накапливания снега в районе данного дома), разработка ПСД на водоотведение</t>
  </si>
  <si>
    <t xml:space="preserve">Ограждение детской площадки у дома № 2 ул.Чехова  в рамках программы  "Благоустройство территории города Оби Новосибирской области", после проведения процедуры постановки на учет в муниципальную собственность </t>
  </si>
  <si>
    <t xml:space="preserve">            МБ</t>
  </si>
  <si>
    <t>Уличное освещение на въезде во дворе домов 68/1 и 68/3 ул.Геодезическая</t>
  </si>
  <si>
    <t xml:space="preserve"> ФБ                 ОБ                         МБ</t>
  </si>
  <si>
    <t>согласно ПСД</t>
  </si>
  <si>
    <t>Разработка ПСД на асфальтирование  ул.Большая, в т.ч устройство уличного освещения</t>
  </si>
  <si>
    <t xml:space="preserve">              МБ</t>
  </si>
  <si>
    <t xml:space="preserve">Выполнение ПСД на благоустройство территорий с задней стороны дома №16 ЖКО Аэропорта </t>
  </si>
  <si>
    <t xml:space="preserve">Выполнение благоустройства территорий с задней стороны дома №16 ЖКО Аэропорта </t>
  </si>
  <si>
    <t>Формирование земельного участка</t>
  </si>
  <si>
    <t>Благоустройство будет выполнено</t>
  </si>
  <si>
    <t>Администрация г.Оби,  МУП "БИС"</t>
  </si>
  <si>
    <t xml:space="preserve">Ремонт ограждения контейнерной площадки </t>
  </si>
  <si>
    <t>Разработка ПСД на ремонт дороги за домом № 101 Военный городок</t>
  </si>
  <si>
    <t xml:space="preserve">ПСД и СМР тротуара пер.Безымянный </t>
  </si>
  <si>
    <t>Ощебенение пешеходных дорожек</t>
  </si>
  <si>
    <t>денежных затрат не требует</t>
  </si>
  <si>
    <t>В рамках программы "Формирование комфортной городской среды на 2017-2022 годы" . Сроки выполнения определятся после окончания общественных обсуждений, информация размещена на сайте города Оби</t>
  </si>
  <si>
    <t>Администрация г.Оби, Храмкина О.Б.Евтеева Ю.К., заинтересованные граждане города</t>
  </si>
  <si>
    <t xml:space="preserve">Разработка ПСД на устройство парковки </t>
  </si>
  <si>
    <t>СМР парковки</t>
  </si>
  <si>
    <t>По факту обследования выполнить ямочный ремонт</t>
  </si>
  <si>
    <t>Рассмотрение на комиссии по обеспечению безопасности дорожного движения в случае положительного решения провести работы по установке знаков</t>
  </si>
  <si>
    <t>Дом признан аварийным и в рамках "Региональной  программы переселения граждан из аварийного жилищного фонда на 2018-2022 годы" будет расселен при выделении денежных средств  ОБ</t>
  </si>
  <si>
    <t>СМР по асфальтированию ул.Авиационная в рамках программы "Благоустройство территории города Оби"</t>
  </si>
  <si>
    <t>ПСД на асфальтирование ул.Авиационная в рамках программы "Благоустройство территории г.Оби"</t>
  </si>
  <si>
    <t>Текущая работа МУП "БИС"</t>
  </si>
  <si>
    <t>Разработка ПСД на капитальный ремонт ул.Котельная в рамках программы"Обеспечение безопасности дорожного движения на 2016-2018 годы"</t>
  </si>
  <si>
    <t>ПСД на Обустройство для стоянки и подхода к конечной автобусной остановке "Степная" в рамках программы"Обеспечение безопасности дорожного движения на 2016-2018 годы"</t>
  </si>
  <si>
    <t>СМР по обустройству для стоянки и подхода к конечной автобусной остановке "Степная" в рамках программы"Обеспечение безопасности дорожного движения на 2016-2018 годы"</t>
  </si>
  <si>
    <t>Разработка ПСД на устройство пешеходной дорожки по ул.Муромская до автобусной остановки "Степная" в рамках программы "Благоустройство территории г.Оби на 2016-2018 годы"</t>
  </si>
  <si>
    <t>Ремонт автодороги в рамках программы "Благоустройство территори г.Оби на 2016-2018 годы"</t>
  </si>
  <si>
    <t xml:space="preserve"> Теплоснабжение: ПСД на строительство модульной котельной в рамках "ВЦП Комплексного развития систем коммунальной инфраструктуры на 2014-2018 годы и плановый 2024 год"</t>
  </si>
  <si>
    <t>Строительство модульной котельной в рамках "ВЦП Комплексного развития систем коммунальной инфраструктуры на 2014-2018 годы и плановый 2024 год"</t>
  </si>
  <si>
    <t>Проведение мелиорационных работ на територрии города Оби</t>
  </si>
  <si>
    <t>Разработка ПСД на проведение мелиорационных работ на територрии города Оби</t>
  </si>
  <si>
    <t>Письмо в МУП "Горводоканал" о возможности установки пожарного гидранта</t>
  </si>
  <si>
    <t>ПСД и СМР асфальтирования дороги ул.Крылова в рамках программы "Благоустройство территории г.Оби"</t>
  </si>
  <si>
    <t>Разработка ПСД и строительство тротуара ул.Байдукова с № 2-26 дома в рамках программы"Обеспечение безопасности дорожного движения в городе Оби "</t>
  </si>
  <si>
    <t>Разработка ПСД по асфальтированию ул.Линейная с устройством тротуара и водоотвода в рамках программы "Благоустройство территории г.Оби "</t>
  </si>
  <si>
    <t>Разработка ПСД по асфальтированию пер.Полевой с устройством тротуара и водоотвода в рамках программы "Благоустройство территории г.Оби "</t>
  </si>
  <si>
    <t>СМР по асфальтированию пер.Полевой с устройством водоотвода в рамках программы "Благоустройство территории г.Оби "</t>
  </si>
  <si>
    <t xml:space="preserve">Установка с ограждением детской площадки  ул.Горького в рамках программы  "Благоустройство территории города Оби Новосибирской области" </t>
  </si>
  <si>
    <t>СМР по асфальтированию ул.Линейная с устройством водоотвода в рамках программы "Благоустройство территории г.Оби "</t>
  </si>
  <si>
    <t>Установка детской площадки  на ул.Железнодорожная , 3 в рамках программы "Благоустройство территории города Оби"</t>
  </si>
  <si>
    <t xml:space="preserve">Ограждение детской площадки  в рамках программы  "Благоустройство территории города Оби Новосибирской области", после проведения процедуры постановки на учет в муниципальную собственность </t>
  </si>
  <si>
    <t>Установка отдельных элементов комплексных игровых площадок при условии совместного финансирования собственников жилья. Необходимо в администрацию предоставить протокол собственников жилья.</t>
  </si>
  <si>
    <t>МБ              ВИ</t>
  </si>
  <si>
    <t>В рамках программы "Развитие физической культуры и спорта" при условии софинансирования из областного бюджета</t>
  </si>
  <si>
    <t>При разработке ПСД на капитальный ремонт ул.Строительная, Железнодорожная, Байдукова в рамках приоритетного проекта "Безопасные и качественные дороги" данные мероприятия будут учтены</t>
  </si>
  <si>
    <t>Земли МО РФ переданы в город Обь в втором полугодии 2017 года. Направить письмо Губернатору НСО о возможности выделения денежных средств из бюджета области для выполнения мероприятий по благоустройству  всей территории военного городка.  Сумма обозначена ориентировочно на разработку ПСД на мероприятия за счет средств местного бюджета</t>
  </si>
  <si>
    <t>Администрация г.Оби</t>
  </si>
  <si>
    <t>МБ                     ВИ</t>
  </si>
  <si>
    <t>Администрация г.Оби, МУП "БИС", ГО и ЧС</t>
  </si>
  <si>
    <t>Обращение в отдел полиции</t>
  </si>
  <si>
    <t>СМР по устройству пешеходной дорожки по ул.Муромская до автобусной остановки "Степная" в рамках программы "Благоустройство территории г.Оби"</t>
  </si>
  <si>
    <t>Данный наказ возможно реализовать с привлечением сторонних перевозчиков или приобретением новых автобусов МУП "БИС"</t>
  </si>
  <si>
    <t>Централизованное обеспечение  отоплением  ул.Путейцев</t>
  </si>
  <si>
    <t>Централизованное обеспечение чистой водой,  канализацией ул.Путейцев</t>
  </si>
  <si>
    <t>Установка отдельных элементов детской игровой площадки в рамках программы "Благоустройство территории г.Оби "</t>
  </si>
  <si>
    <t>Ограждение детской площадки  ул.Путейцев в рамках программы"Благоустройство территории г.Оби"</t>
  </si>
  <si>
    <t xml:space="preserve"> по выполнению наказов избирателей на 2018-2021 годы (для утверждения)</t>
  </si>
  <si>
    <t>Разработка ПСД на благоустройство придомовой территории № 14 ул.Геодезическая с парковкой в рамках программы "Благоустройство территории г.Оби"</t>
  </si>
  <si>
    <t>Благоустройство придомовой территории № 14 ул.Геодезическая с парковкой в рамках программы "Благоустройство г.Оби"</t>
  </si>
  <si>
    <t xml:space="preserve">В рамках программы "Формирование комфортной городской среды на 2017-2022 годы" -общественная территория </t>
  </si>
  <si>
    <t>В рамках программы "Формирование комфортной городской среды" -общественная территория</t>
  </si>
  <si>
    <t>Ощебенение ул.Матросова в рамках программы "Благоустройство территории г.Оби "</t>
  </si>
  <si>
    <t>Инвестиционная программа МУП "Горводоканал" по воде и стокам</t>
  </si>
  <si>
    <t>Инвестиционная программа МУП "Горводоканал"</t>
  </si>
  <si>
    <t>Ощебенение участка дороги прилегающей к ул.Муромская№ 29  в рамках программы "Благоустройство территории г.Оби "</t>
  </si>
  <si>
    <t>Ощебенение  дороги  ул.Сигнальная  дом 1 -37 "Благоустройство территории г.Оби"</t>
  </si>
  <si>
    <t>ВСЕГО</t>
  </si>
  <si>
    <t>Асфальтирование пешеходной дорожки дома № 16 ЖКО Аэропорта и ограждение</t>
  </si>
  <si>
    <t>Обеспечение чистой водой МКД № 27 ЖКО Аэропорта</t>
  </si>
  <si>
    <t>МБ            ВИ</t>
  </si>
  <si>
    <t>2018-2019</t>
  </si>
  <si>
    <t>Выполнение ремонта наземной части КНС у дома № 27 ЖКО Аэропорта</t>
  </si>
  <si>
    <t>Установка детской площадки во дворе дома № 14 ЖКО Аэропорта</t>
  </si>
  <si>
    <t>Ремонт и асфальтирование проездов во дворы к жилым домам по адресам  ул.Большая 25,27,29,37,39</t>
  </si>
  <si>
    <t>СМР на асфальтирование ул.Большая</t>
  </si>
  <si>
    <t>2021-2022</t>
  </si>
  <si>
    <t xml:space="preserve"> Тротуар вдоль ул.Большая от № 37 ул.Большая до остановки "МЖК" с устройством уличного освещения</t>
  </si>
  <si>
    <t>Тротуар вдоль ул.Рабочая на стороне дома № 72  от ул.Геодезическая 72 до пересечения с ул.Большая</t>
  </si>
  <si>
    <t>Строительство тротуара вдоль ул.Калинина до ул.Покрышкина в рамках программы "Обеспечение безопасности дорожного движения в городе Оби"</t>
  </si>
  <si>
    <t xml:space="preserve">Уличное освещение на ул.Калинина в р-не домов № 83 и № 87 в рамках программы "Благоустройство территории города Оби" </t>
  </si>
  <si>
    <t>При разработке ПСД на ремонт ул.Большая  тротуар будет предусмотрен  в рамках программы"Обеспечение безопасности дорожного движения в городе Оби"</t>
  </si>
  <si>
    <t xml:space="preserve"> Устройство уличного освещения ул.Молодежная</t>
  </si>
  <si>
    <t>1.Разработка ПСД на строительство дорог ИЖС западнее МЖК в рамках программы"Благоустройство территории г.Оби на 2016-2018 годы" улиц Южная, Молодежная, Цветочная, Весенняя. 2. Ощебенение остальных улиц: Вишневая, Изумрудная,Летняя,Лунная, Обская,Радости,Российская,Рубиновая, Светлая,Серебряная,пер.Березовый, Дачный,Солнечный, Снежный, Тихий, Хороший, Янтарный</t>
  </si>
  <si>
    <t>Решение вопроса возможно собственниками путем установки фильтров химводочистки внутри дома. Альтернативное и дорогостоящее решение вопроса: включение ПСД и СМР водопровода от дома № 24 ЖКО Аэропорта до дома № 27 ЖКО Аэропорта в "Программу комплексного развития систем коммунальной инфраструктуры на 2014-2018 годы и период до 2024 года"</t>
  </si>
  <si>
    <t>Установка детской площадки во дворе дома № 14 ЖКО Аэропорта в рамках программы "Формирование комфортной городской среды на 2017-2022 годы" после предоставления пакета документов собственниками МКД</t>
  </si>
  <si>
    <t>2019 - 2022</t>
  </si>
  <si>
    <t>Установка детской площадки в частном секторе ул.Чкалова в рамках программы "Формирование комфортной городской среды на 2017-2022 годы"-муниципальная земля</t>
  </si>
  <si>
    <t>в т.ч.</t>
  </si>
  <si>
    <t xml:space="preserve"> 2018 год МБ</t>
  </si>
  <si>
    <t>Строительство водопровода ул.Калинина</t>
  </si>
  <si>
    <t>Установка отдельных элементов детской площадки ул.Строительная д.1 в рамках программы "Благоустройство территории г.Оби"</t>
  </si>
  <si>
    <t xml:space="preserve">Разработка ПСД  на асфальтирование в рамках программы "Обеспечение безопасности дорожного движения в городе Оби " </t>
  </si>
  <si>
    <t>Ощебенение ул.Садовая в рамках программы "Обеспечение безопасности дорожного движения в городе Оби"</t>
  </si>
  <si>
    <t>МБ           ВИ</t>
  </si>
  <si>
    <t>Ограждение "Козловского озера" с освещением</t>
  </si>
  <si>
    <t>В рамках программы "Благоустройство территории г.Оби на 2016-2018 годы"</t>
  </si>
  <si>
    <t>Установка спортивной площадки напротив магазина "Фиалка"</t>
  </si>
  <si>
    <t>В рамках программы "Развитие физической культуры г.Оби на 2017-2019гг"</t>
  </si>
  <si>
    <t>Ощебенение пер.Водопроводный от начала до дома № 6 в рамках программы "Благоустройство территории г.Оби на 2016-2018 годы"</t>
  </si>
  <si>
    <t>Асфальтирование ул.Байдукова</t>
  </si>
  <si>
    <t xml:space="preserve">Асфальтирование  ул.О.Кошевого </t>
  </si>
  <si>
    <t>ПСД на СМР дороги ул.О.Кошевого в рамках программы "Благоустройство территории г.Оби"</t>
  </si>
  <si>
    <t>СМР дороги ул.О.Кошевого в рамках программы "Благоустройство территории г.Оби"</t>
  </si>
  <si>
    <t>ПСД на СМР дороги ул.Байдукова в рамках программы "Благоустройство территории г.Оби"</t>
  </si>
  <si>
    <t>СМР дороги ул.Байдукова в рамках программы "Благоустройство территории г.Оби"</t>
  </si>
  <si>
    <t>Ощебенение пер. Водопроводный</t>
  </si>
  <si>
    <t>Ограждение детской площадки ул.Железнодорожная 18</t>
  </si>
  <si>
    <t xml:space="preserve">Разработка ПСД на капитальный ремонт автодороги ул.Строительная с устройством тротуара в рамках приоритетного проекта "Безопасные и качественные дороги" </t>
  </si>
  <si>
    <t xml:space="preserve">Разработка ПСД на капитальный ремонт автодороги ул.Железнодорожная с устройством тротуара в рамках приоритетного проекта "Безопасные и качественные дороги" </t>
  </si>
  <si>
    <t>Установка детской  площадки на ул.Калинина в районе дома № 66 в рамках программы "Благоустройство территории города Оби " или "Формирование комфортной городской среды на 2017-2022 годы"</t>
  </si>
  <si>
    <t>Администрация г.Оби, Храмкина О.Б., МКУ "ОКС"</t>
  </si>
  <si>
    <t>Разработка ПСД на асфальтирование ул.Большая (от МЖК до кладбища) с примыканиями во дворы домов</t>
  </si>
  <si>
    <t>Будет учтено при разработке ПСД на асфальтирование ул.Геодезическая (см. наказы Шевелева К.А.,Березенцева Д.В.)</t>
  </si>
  <si>
    <t>Благоустройство территорий с задней стороны дома № 16 ЖКО Аэропорта (снос киосков, ненужных столбов, посадка деревьев, ограждение вдоль пешеходной дорожки)</t>
  </si>
  <si>
    <t>Администрация г.Оби, Наюг Л.И.,МУП "Горводоканал"</t>
  </si>
  <si>
    <t>Администрация г.Оби, МУП "Горводоканал"</t>
  </si>
  <si>
    <t>Администрация г.Оби, Храмкина О.Б., Евтеева Ю.К.,заинтересованные граждане</t>
  </si>
  <si>
    <t>Администрация г.Оби, Наюг Л.И., МКУ "ОКС"</t>
  </si>
  <si>
    <t>Администрация г.Оби, Храмкина О.Б., Евтеева Ю.К., собственники</t>
  </si>
  <si>
    <t>Администрация г.Оби Храмкина О.Б., МУП "БИС"</t>
  </si>
  <si>
    <t>Администрация г.Оби, МКУ "ОКС"</t>
  </si>
  <si>
    <t>Администрация г.Оби,Храмкина О.Б.,Евтеева Ю.К.</t>
  </si>
  <si>
    <t>Администрация г.Оби,Храмкина О.Б., МКУ "ОКС"</t>
  </si>
  <si>
    <t>Администрация г.Оби, Храмкина О.Б., МУП "БИС", МКУ "ОКС"</t>
  </si>
  <si>
    <t>Администрация г.Оби, Храмкина О.Б., Евтеева Ю.К., общественность</t>
  </si>
  <si>
    <t>Администрация г.Оби, Храмкина О.Б., собственники</t>
  </si>
  <si>
    <t>Администрация г.Оби, МУП "Теплосервис", МУП "Горводоканал"</t>
  </si>
  <si>
    <t>Посадка деревьев вдоль шоссейной дороги в торце дома № 25 в рамках программы "Развитие природоохранной деятельности на 2017-2019 годы"</t>
  </si>
  <si>
    <t>Администрация г.Оби, Храмкина О.Б., Евтеева Ю.К.,собственники</t>
  </si>
  <si>
    <t>Обустройство пешеходной дорожки  за счет средств местного бюджета, устройство парковочных карманов за счет средств собственников жилья. Необходимо предоставить протокол о принятом решении по обустройству парковки и в дальнейшем ее содержании</t>
  </si>
  <si>
    <t>Установка знака "Жилая зона" около дома № 124 Военный городок</t>
  </si>
  <si>
    <t>Возможно решение вопроса после организации съезда с ул. Станционной ТУАД</t>
  </si>
  <si>
    <t>Выполнен проект спортивного комплекса. Строительство при условии софинансирования Министерства физической культуры и спорта.</t>
  </si>
  <si>
    <t>Асфальтирование ул.Матросова (ощебенение)</t>
  </si>
  <si>
    <t>Асфальтирование ул.Чапаева (ощебенение)</t>
  </si>
  <si>
    <t>Кронирование деревьев около дома № 50 по ул.1-я Северная</t>
  </si>
  <si>
    <t>Кронирование аварийно-опасных деревьев в рамках программы "Развитие природоохранной деятельнсоти в г.Оби на 2017-2021 годы"</t>
  </si>
  <si>
    <t>Установка некоторых элементов детского городка: грибка, баскетбольного щита, песочницы, 2 скамейки ул.Путейцев</t>
  </si>
  <si>
    <t>Ограждение, специальное покрытие, освещение, реконструкция  детской площадки по ул.Вокзальная</t>
  </si>
  <si>
    <t>Спил аварийно-опасных деревьев в рамках программы"Развитие природоохранной деятельности в г.Оби НСО на 2017-2021 годы"</t>
  </si>
  <si>
    <t xml:space="preserve">Необходим протокол собрания собственников с решением, где установить знак "Жилая зона" </t>
  </si>
  <si>
    <t>МБ            ОБ</t>
  </si>
  <si>
    <t>В ПСД и СМР автодороги  ул.Геодезическая будет предусмотрено уличное освещение дороги и тротуара. В 2017 году начата работа по выполнению ПСД ул.Геодезическая, ул.Большая путем внесения изменений в бюджет-500,0 тыс.руб.</t>
  </si>
  <si>
    <t>ПСД на устройство уличного освещения ул.Степная, Котельная, Муромская и пер.Зеленый и Звездный в рамках программы "Благоустройство территории г.Оби на 2016-2018 годы"</t>
  </si>
  <si>
    <t>Кронирование деревьев между домами № 124, 126 Военный городок</t>
  </si>
  <si>
    <t>Кронирование деревьев за домом № 125 Военный городок</t>
  </si>
  <si>
    <t>Кронирование и спил ветхих деревьев в р-не ул.Геодезическая 72, ул.Рабочая (четная сторона)</t>
  </si>
  <si>
    <t>Спил сухих и аварийных деревьев во дворе дома № 3 ЖКО Аэропорта</t>
  </si>
  <si>
    <t>Спил сухих и аварийных деревьев во дворе дома № 5 ЖКО Аэропорта</t>
  </si>
  <si>
    <t>Кронирование и спил аварийных деревьев во дворе дома № 6 ЖКО Аэропорта</t>
  </si>
  <si>
    <t>Кронирование деревьев за домом № 113 Военный городок</t>
  </si>
  <si>
    <t>При разработке ПСД на ремонт ул.Геодезическая устройство и установка будет определена проектным решением</t>
  </si>
  <si>
    <t>Строительство тротуара ул.Рабочая 22 до ул.Геодезическая 37</t>
  </si>
  <si>
    <t>Рассмотрено на комиссии по обеспечению безопасности дорожного движения.  При разработке ПСД на ремонт ул.Геодезическая в 2018 году устройство пешеходного перехода будет определено проектным решением.</t>
  </si>
  <si>
    <t>Асфальтирование междворового проезда домов № 56, 57, 59, 68, 70 ул.Геодезическая</t>
  </si>
  <si>
    <t>Рассмотрено на комиссии по обеспечению безопасности дорожного движения. Направлено письмо в УГИБДД НСО о выявлении нарушений в установленных дорожных знаков по ул.Ломоносова и ул.2-я Северная</t>
  </si>
  <si>
    <t xml:space="preserve">  МБ</t>
  </si>
  <si>
    <t>Спил аварийно-опасных деревьев в рамках программы "Развитие природоохранной деятельности в г.Оби НСО на 2017-2021 годы"</t>
  </si>
  <si>
    <t>Ограничение движения большегрузного транспорта по ул.Вокзальная</t>
  </si>
  <si>
    <t>Администрация г.Оби, МКУ "ОКС", подрядная организация</t>
  </si>
  <si>
    <t xml:space="preserve">СМР в рамках программы "Обеспечение безопасности дорожного движения в г.Оби" </t>
  </si>
  <si>
    <t>Благоустройство территории, прилегающую к "Козловскому озеру", установка урн, лавочек, парковую зону в рамках программы"Формирование комфортной городской среды на 2017-2022 годы" после проведения общественных обсуждений</t>
  </si>
  <si>
    <t>Освещение футбольного поля, специальное покрытие ( исскуственная трава или резиновое покрытие) в рамках программы "Развитие физической культуры г.Оби на 2017-2019 ", необходимо согласование на утверждение перечня необходимых работ</t>
  </si>
  <si>
    <t>Ощебенение ул.Чапаева в рамках программы "Благоустройство территории г.Оби "</t>
  </si>
  <si>
    <t>Разработка ПСД и строительно-монтажные работы по асфальтированию пешеходной дорожки дома № 16 ЖКО Аэропорта с ограждением</t>
  </si>
  <si>
    <t>Освещение футбольного поля, специальное покрытие (исскуственная трава или резиновое покрытие)</t>
  </si>
  <si>
    <t>Ощебенение пер.Усадебный</t>
  </si>
  <si>
    <t>Ощебенение пер.Усадебный в рамках программы "Благоустройство территории г.Оби на 2016-2018 годы"</t>
  </si>
  <si>
    <t>Ощебенение пер.Березовый</t>
  </si>
  <si>
    <t>Ощебенение пер.Березовый в рамках программы "Благоустройство терриории г.Оби на 2016-2018 годы"</t>
  </si>
  <si>
    <t>ПСД на ремонт а/б проезда № 4 от дома № 24 ЖКО Аэропорта до дома № 23 ЖКО Аэропорта в рамках программы "Благоустройство территории г.Оби на 2016-2018 годы"</t>
  </si>
  <si>
    <t>Разработка ПСД на ремонт а/б проезда № 3 с устройством водоотвода (ул.Ломоносова -ЖКО Аэропорта 23) в рамках программы "Благоустройство территории г.Оби на 2016-2018 годы"</t>
  </si>
  <si>
    <t>Ощебенение ул.Базарная</t>
  </si>
  <si>
    <t>Ощебенение ул.Базарная в рамках программы "Благоустройство территории г.Оби на 2016-2018 годы"</t>
  </si>
  <si>
    <t>Ощебенение ул.Рабочая в рамках программы"Благоустройство территории г.Оби на 2016-2018 годы"</t>
  </si>
  <si>
    <t>а/б-асфальтобетон</t>
  </si>
  <si>
    <t>Выполнение ПСД, СМР тротуара от ул.Авиационная  вдоль ул.Красноармейская с переходом на ул.Новая в рамках программы "Обеспечение безопасности дорожного движения на 2016-2018 годы"</t>
  </si>
  <si>
    <t>Разработка ПСД на строительство тротуара вдоль ул.Космическая в рамках программы "Обеспечение безопасности дорожного движения на 2016-2018 годы"</t>
  </si>
  <si>
    <t>Разработка ПСД  и СМР тротуара от ул.Авиационная вдоль ул.Красноармейская с переходом на ул.Новая в рамках программы"Обеспечение безопасности дорожного движения на 2016-2018 годы"</t>
  </si>
  <si>
    <t>Ремонт асфальтового тротуара пер. Канавный в рамках программы "Благоустройство территории г.Оби на 2016-2018 годы"</t>
  </si>
  <si>
    <t>Кронирование деревьев и спил аварийных деревьев  во дворе дома № 1 ЖКО Аэропорта</t>
  </si>
  <si>
    <t>Организация очистки сточных канав и труб около домов ул.Крылова 14, 16, 17, 63, 19, Береговая 38</t>
  </si>
  <si>
    <t>МУП "БИС", администрация г.Оби, Тамбовцев А.В.</t>
  </si>
  <si>
    <t>Решение вопроса с ежегодным подтоплением домов ул.Станционная</t>
  </si>
  <si>
    <t>Отвод талых вод в р-не домов № 175-220 по ул.Вокзальная</t>
  </si>
  <si>
    <t>Для достижения 100% доступности дошкольного образования для детей 3-7 лет предприняты следующие меры:-  утверждено Положение о семейных дошкольных группах при ДОУ г.Оби (постановление администрации г.Оби от 13.08.2013 № 820), реализующих основную общеобразовательную программу дошкольного образования»);- разработано положение о консультационном пункте для родителей (законных представителей) несовершеннолетних обучающихся, обеспечивающих получение детьми дошкольного образования в форме семейного образования (утверждено постановлением администрации г.Оби  №802 от 29.07.2014г);- сформирован земельный участок под строительство второго корпуса МБДОУ детский сад №1 «Родничок»;- строительство включено в ГП НСО  «Развитие образования, создание условий для социализации детей и учащейся молодежи  на 2015-2020 годы».</t>
  </si>
  <si>
    <t>Администрация г.Оби, Сергеева О.Н.</t>
  </si>
  <si>
    <t>Решение проблемы подтопления ул.Чкалова</t>
  </si>
  <si>
    <t>сумма указана в наказе деп.Григоренко О.О.</t>
  </si>
  <si>
    <t>субсидия на ямочный ремонт</t>
  </si>
  <si>
    <t>сумма указана в наказе деп.Шевелева К.А.</t>
  </si>
  <si>
    <t>ПСД и строительство тротуара ул.Рабочая  в рамках программы "Обеспечение безопасности дорожного движения на 2016-2018 годы"</t>
  </si>
  <si>
    <t>Ремонт асфальтового покрытия в районе домов ул.Геодезическая 56,57,58,59,68,70,72 в рамках программы "Благоустройство территории города Оби на 2016-2018 годы"</t>
  </si>
  <si>
    <t>Ремонт подъездного пути ул.Геодезическая 68-70</t>
  </si>
  <si>
    <t>Ремонт подъездного пути ул.Геодезическая 68-70 в рамках программы"Благоустройство территории г.Оби на 2016-2018 годы"</t>
  </si>
  <si>
    <t>Уличное освещение на въезде во двор домов 68/1 и 68/3 ул.Геодезическая в рамках программы "Благоустройство территории г.Оби на 2016-2018 годы"</t>
  </si>
  <si>
    <t>ПСД на строительство  парковой зоны в п.Геодезия в рамках программы  "Формирование комфортной городской среды на 2017-2022 годы"-общественная территория, после проведения публичных слушаний</t>
  </si>
  <si>
    <t>Администрация г.Оби, Храмкина О.Б.,МКУ "ОКС"</t>
  </si>
  <si>
    <t>Ремонт проезда от дома № 3 до № 8 ЖКО Аэропорта</t>
  </si>
  <si>
    <t>Проведение противопаводковых мероприятий в рамках программы  "Развитие гражданской обороны, снижение рисков и смягчение последствий чрезвычайных ситуаций природного и техногенного характера на территории г.Оби"</t>
  </si>
  <si>
    <t>Ремонт асфальтового покрытия в районе домов № 56,57,59,68,70,72 ул.Геодезическая  в рамках программы  "Благоустройство территории города Оби на 2016-2018 годы"</t>
  </si>
  <si>
    <t>Сумма указана в наказе деп.Восканян О.С.</t>
  </si>
  <si>
    <t>Проведение противопаводковых мероприятий в рамках программы "Развитие ГО, снижение рисков и смягчение последствий чрезвычайных ситуаций природного и техногенного характера  г.Оби в период 2015-2017 годов"</t>
  </si>
  <si>
    <t>сумма указана в наказе деп.Буковинина П.В.</t>
  </si>
  <si>
    <t>Разработка  ПСД на асфальтирование ул.Геодезическая с тротуаром в рамках программы "Безопасные и качественные дороги на 2017-2022 годы"</t>
  </si>
  <si>
    <t>Ощебенение существующей парковки в рамках прочих мероприятий по благоустройству</t>
  </si>
  <si>
    <t>Мероприятия по ликвидации резервуаров и благоустройство территории в рамках прочих мероприятий по благоустройству</t>
  </si>
  <si>
    <t>в том числе</t>
  </si>
  <si>
    <t xml:space="preserve">Противопаводковые мероприятия </t>
  </si>
  <si>
    <t>Спил аварийных деревьев</t>
  </si>
  <si>
    <t>прочие мероприятия по благоустройству</t>
  </si>
  <si>
    <t>Мероприятия программы комплескного развития коммунальной инфраструктуры</t>
  </si>
  <si>
    <t>Мероприятие программы "Формирование комфортной среды"</t>
  </si>
  <si>
    <t>Демонтаж и монтаж тротуарной плитки, установка глухого пешеходного ограждения в рамках программы "Обеспечение безопасности дорожного движения на 2016-2018 годы"</t>
  </si>
  <si>
    <t>Разработка ПСД на ремонт а/б проезда № 2 (от дома № 3  до дома № 8 ЖКО Аэропорта)в рамках программы "Благоустройство территории г.Оби на 2016-2018 годы"</t>
  </si>
  <si>
    <t xml:space="preserve"> Мероприятия программы "Благоустройства г.Оби"</t>
  </si>
  <si>
    <t>Мероприятия программы "Обеспечение БДД г.Оби" и дорожные знаки</t>
  </si>
  <si>
    <t>ПСД и Строительство водопровода ул.Калинина в рамках "Программы комплексного развития систем коммунальной инфраструктуры на 2014-2018 годы и период до 2024 года"</t>
  </si>
  <si>
    <t>Проведение противопаводковых мероприятий в рамках программы  "Развитие гражданской обороны, снижение рисков и смягчение последствий чрезвычайных ситуаций природного и техногенного характера на территории г.Оби в период 2015-2017 годов"</t>
  </si>
  <si>
    <t>Решение вопроса с ежегодным подтоплением домов ул.Береговая</t>
  </si>
  <si>
    <t>Ощебенение ул.Огородная</t>
  </si>
  <si>
    <t>Ощебенение ул.Огородная в рамках программы "Благоустройство территории города Оби на 2016-2018 годы"</t>
  </si>
  <si>
    <t>Убрать киоск с пешеходной дорожки дома № 16 ЖКО Аэропорта</t>
  </si>
  <si>
    <t>После установки публичного сервитута на земельный участок обращение в суд для принудительного демонтажа киоска.</t>
  </si>
  <si>
    <t>Восстановление пешеходной дорожки на углу дома № 8 ЖКО Аэропорта и № 16 ЖКО Аэропорта, разрушенной в результате реконструкции теплотрассы у дома № 16 ЖКО Аэропорта</t>
  </si>
  <si>
    <t>Вырубка кустарников (ветки) вдоль школы № 60 (вдоль теплотрассы и до тонеля остан."Октябрьская")</t>
  </si>
  <si>
    <t>администрация г.Оби, Храмкина О.Б., МУП "БИС"</t>
  </si>
  <si>
    <t>Ремонт асфальтового покрытия проезда от магазина "Елена" (В/г 123/1) и внутридомовой территории в районе домов в/г 120-121 с устройством водоотвода от дома 118 и "лежачего полицейского"в рамках программы "Благоустройство территории г.Оби на 2016-2018 годы"</t>
  </si>
  <si>
    <t>Устройство уличного освещения в рамках субсидии на содержание уличного освещения</t>
  </si>
  <si>
    <t>№6</t>
  </si>
  <si>
    <t>ежегодно 2017-2021</t>
  </si>
  <si>
    <t>Установка пожарного гидранта пер.Планировочный</t>
  </si>
  <si>
    <t>Направлено обращение в МУП "Горводоканал"</t>
  </si>
  <si>
    <t>Ремонт внутридворового проезда от дома № 24 ЖКО Аэропорта до дома № 23 ЖКО Аэропорта вдоль ж/д пути</t>
  </si>
  <si>
    <t>Демонтаж старой горки во двор № 3 ЖКО Аэропорта</t>
  </si>
  <si>
    <t>Выполнение демонтажа за счет субсидии на содержание малых форм</t>
  </si>
  <si>
    <t>субсидия за содержание и ремонт контейнерных площадок</t>
  </si>
  <si>
    <t>Благоустройство мусорной контейнерной площадки с северной части дома № 107 Военного городка</t>
  </si>
  <si>
    <t>субсидия на содержание контейнерных площадок</t>
  </si>
  <si>
    <t>Благоустройство за счет субсидии на содержание контейнерных площадок</t>
  </si>
  <si>
    <t>Администрация г.Оби, Пинчук И.В.</t>
  </si>
  <si>
    <t>Благоустройство сквера "Звездочка"(освещение, установка мусорных баков, урн)</t>
  </si>
  <si>
    <t>Разработка ПСД и строительство тротуара от дома № 12 ул.Байдукова до ж/д моста в рамках программы"Обеспечение безопасности дорожного движения в городе Оби "</t>
  </si>
  <si>
    <t>Установка ворот, ограничивающих по высоте при въезде на ул.Вокзальная. После сдачи дороги будет рассмотрен вопрос об установке ворот, ограничивающих по высоте при въезде на ул.Вокзальная.</t>
  </si>
  <si>
    <t>Администрация г.Оби,Храмкина О.Б., Евтеева Ю.К.</t>
  </si>
  <si>
    <t>Разработка ПСД на строительство тротуара вдоль ул.Калинина до ул.Покрышкина в рамках программы "Обеспечение безопасности дорожного движения в городе Оби "</t>
  </si>
  <si>
    <t>ФБ                    ОБ                   МБ</t>
  </si>
  <si>
    <t>Направлено письмо в МУП "Горводоканал", МУП "Теплосервис"</t>
  </si>
  <si>
    <t>Администрация г.Оби, МУП "Горводоканал", собственники</t>
  </si>
  <si>
    <t>Строительство водопровода ул.1-я Северная</t>
  </si>
  <si>
    <t>Ремонт дороги между домами № 1 и №7 ЖКО Аэропорта</t>
  </si>
  <si>
    <t>Ощебенение в рамках программы "Благоустройство территории г.Оби"</t>
  </si>
  <si>
    <t xml:space="preserve">Выявить техническую возможность, при положительном результате запланировать </t>
  </si>
  <si>
    <t>В рамках программы "Формирование комфортной городской среды на 2017-2022 годы". Сроки выполнения определятся после окончания общественных обсуждений, информация размещена на сайте города Оби</t>
  </si>
  <si>
    <t xml:space="preserve"> ежегодно 2017-2018</t>
  </si>
  <si>
    <t>Ограждение, специальное покрытие с освещением, реконструкция  детской площадки  в рамках программы "Формирование комфортной городской среды на 2017-2022 годы", необходимо решение  жителей на утверждение перечня необходимых работ</t>
  </si>
  <si>
    <t>Администрация г.Оби, Евтеева Ю.К.</t>
  </si>
  <si>
    <t>Ощебенение данных проулков, т.к. интенсивность движения низная, а асфальтирование предусматривает изменение категорийности дороги, увеличение расходов на содержание (сумма с учетом ощебенения)</t>
  </si>
  <si>
    <t>Асфальтирование ул.Садовая (ощебенение)</t>
  </si>
  <si>
    <t>Асфальтирование подъезда к дому ул.Покрышкина 33 с водоотведением</t>
  </si>
  <si>
    <t>Асфальтирование подъезда к дому ул.Покрышкина 33 с водоотведением в рамках программы  "Формирование комфортной городской среды на 2017-2022 годы"после предоставления полного пакета документов собственниками в администрацию г.Оби</t>
  </si>
  <si>
    <t xml:space="preserve"> ФБ             ОБ               МБ</t>
  </si>
  <si>
    <t>СМР тротуара</t>
  </si>
  <si>
    <t>Благоустройство территории около дома № 2 ул.Чехова</t>
  </si>
  <si>
    <t>Благоустройство территории около дома № 2 ул.Чехова в рамках программы "Благоустройство территории г.Оби"</t>
  </si>
  <si>
    <t>Установка детской спортивной площадки во дворе домов № 18 ЖКО Аэропорта в рамках "Формирование комфортной городской среды на 2017-2022 годы" после предоставления пакета документов собственниками МКД</t>
  </si>
  <si>
    <t>Ремонт проезда к дому № 109 между домами № 113 и № 114 Военного городка (ПСД)</t>
  </si>
  <si>
    <t>Устройство асфальтового тротуара между домами № 109, 113 с проходами к подъездам дома № 109 Военного городка (ПСД)</t>
  </si>
  <si>
    <t>Ремонт внутриквартального проезда вдоль домов  № 107 и 108 и проездов к домам 107 и 108 Военного городка (ПСД)</t>
  </si>
  <si>
    <t>Ремонт проезда между домами № 113 и № 114 Военного городка (ПСД)</t>
  </si>
  <si>
    <t xml:space="preserve"> Ремонт дорожного покрытия около домов № 120 и № 121 ул.Военный городок, с устройством ливневой канализации между домами № 118 и № 121 (ПСД)</t>
  </si>
  <si>
    <t>Восстановление детской площадки В/городок 105, установка дополнительных элементов</t>
  </si>
  <si>
    <t>ФБ           ОБ             МБ</t>
  </si>
  <si>
    <t>Установка детской площадки во дворе дома № 124 В/городок</t>
  </si>
  <si>
    <t>Установка детской площадки во дворе дома № 125 В/городок</t>
  </si>
  <si>
    <t>Установка детской площадки во дворе дома № 124 В/городок в рамках программы "Формирования комфортной среды на 2017-2022 годы" после предоставления пакета документов собственниками</t>
  </si>
  <si>
    <t>Установка детской площадки во дворе дома № 125 В/городок в рамках программы "Формирования комфортной среды на 2017-2022 годы" после предоставления пакета документов собственниками</t>
  </si>
  <si>
    <t xml:space="preserve">Строительство возможно в рамках программы водоснабжения МУП "Горводоканал" </t>
  </si>
  <si>
    <t>ФБ                 ОБ             МБ</t>
  </si>
  <si>
    <t>Администрация г.Оби,  Евтеева Ю.К., собственники</t>
  </si>
  <si>
    <t>Благоустройство придомовой территории и установка детской площадки с освещением ул.Арсенальная 1а</t>
  </si>
  <si>
    <t>Асфальтирование проезда вдоль дома № 103 В/городок</t>
  </si>
  <si>
    <t>Асфальтирование проезда вдоль дома № 103 В/городок в рамках "Благоустройство территории г.Оби"</t>
  </si>
  <si>
    <t>Установка детской площадки во дворе дома № 122 В/городок в рамках программы "Формирования комфортной среды на 2017-2022 годы" после предоставления пакета документов собственниками</t>
  </si>
  <si>
    <t>Установка детской площадки во дворе дома № 122 В/городок</t>
  </si>
  <si>
    <t>Установка ворот, ограничивающих по высоте при въезде на ул.Вокзальная. После сдачи дороги будет рассмотрен вопрос об установке ворот.</t>
  </si>
  <si>
    <t>Дорожные знаки установлены. Установка "лежачий полицейский"рассмотрен  на комиссии по обеспечению безопасности дорожного движения. Согласована установка.</t>
  </si>
  <si>
    <t>Устройство пешеходного перехода на ул. Большая на пересечении с ул.Рабочая, установка дорожных знаков и "лежачего полицейского"</t>
  </si>
  <si>
    <t xml:space="preserve"> Установка детской площадки и отдельных спортивных элементов ул.Геодезическая дома № 10/1</t>
  </si>
  <si>
    <t xml:space="preserve"> Установка детской площадки ул.Геодезическая дома № 10,12</t>
  </si>
  <si>
    <t>Установка детской  площадки ул.Геодезическая дома № 10/1  в рамках программы "Формирование комфортной городской среды на 2017-2022 годы" после предоставления собственниками пакета документов в администрацию г.Оби</t>
  </si>
  <si>
    <t>Установка детской  площадки ул.Геодезическая дома № 10, 12  в рамках программы "Формирование комфортной городской среды на 2017-2022 годы" после предоставления собственниками пакета документов в администрацию г.Оби</t>
  </si>
  <si>
    <t>Администрация г.Оби,  Евтеева Ю.К.</t>
  </si>
  <si>
    <t>Установка детской спортивной площадки во дворе домов № 20,22,23 ЖКО Аэропорта в рамках "Формирование комфортной городской среды на 2017-2022 годы" после предоставления пакета документов собственниками МКД</t>
  </si>
  <si>
    <t>Установка детской спортивной площадки во дворе домов № 20,22,23 ЖКО Аэропорта</t>
  </si>
  <si>
    <t>сумма указана в наказе деп.Фоломеева В.Н.</t>
  </si>
  <si>
    <t xml:space="preserve">Устройство детской площадки В/городок 105 в рамках программы "Формирование комфортной городской среды на 2017-2022 годы" после предоставления собственниками полного пакета документов </t>
  </si>
  <si>
    <t>Проведение противопаводковых мероприятий в рамках программы  "Развитие гражданской обороны, снижение рисков и смягчение последствий чрезвычайных ситуаций природного и техногенного характера на территории г.Оби". Разработка ПСД на строительство водоотводного канала по руслу реки Власиха до пересечения ул.2-я Северная и ул.Станционная в рамках Программы комплексного развития коммунальной инфраструктуры г.Оби на 2014-2018 годы и на плановый период до 2024 года". В настоящее время решается вопрос о включении мероприятия на разработку ПСД по программе "Развитие природоохранной деятельности на 2017-2019 годы" из МБ, строительство за счет ОБ.</t>
  </si>
  <si>
    <t>Администрация г.Оби, Тамбовцев А.В., Клепиков А.П., МУП "БИС"</t>
  </si>
  <si>
    <t>Сформировать и определить новый земельный участок для устройства детской площадки. В рамках программы "Формирование комфортной городской среды на 2017-2022 годы"- общественная территория, псле проведения общественных обсуждений</t>
  </si>
  <si>
    <t>Администрация г.Оби, Евтеева Ю.К., собственники</t>
  </si>
  <si>
    <t>Установка детской площадки между домами № 8 и 12 ул.Байдукова в рамках программы "Формирование комфортной городской среды на 2017-2022 годы"-после предоставления собственниками полного пакета документов в администрацию г. Оби</t>
  </si>
  <si>
    <t xml:space="preserve">Восстановление колонки ул.Кирова 2,4 </t>
  </si>
  <si>
    <t>Письмо в МУП "Горводоканал" о  восстановлении колонки</t>
  </si>
  <si>
    <t>Установка детской площадки между домами № 15 и № 17 ул.Строительная</t>
  </si>
  <si>
    <t>Установка детской площадки между домами № 15 и № 17 ул.Строительная после предоставления пакета документов собственниками в администрацию г.Оби</t>
  </si>
  <si>
    <t>Асфальтирование внутридворовых проездов у домов № 8 и № 15 ЖКО Аэропорта в рамках программы "Благоустройство территории г.Оби"</t>
  </si>
  <si>
    <t>СМР уличного освещения в рамкахпрограммы "Благоустрйоство территории г.Оби"</t>
  </si>
  <si>
    <t>СМР проезда № 4</t>
  </si>
  <si>
    <t>СМР проезда № 3 в рамках программы "Благоустройство территории г.Оби"</t>
  </si>
  <si>
    <t>СМР проезда № 2</t>
  </si>
  <si>
    <t>Направить письмо в МУП "Теплосервис"о восстановлении пешеходной дорожки</t>
  </si>
  <si>
    <t>МУП "Теплосервис" , контроль -администрация г.Оби, Наюг Л.И.</t>
  </si>
  <si>
    <t>Устройство пешеходной дорожки вдоль ул.Жуковского</t>
  </si>
  <si>
    <t>Устройство пешеходной дорожки вдоль ул.Жуковского в рамках программы "Обеспечение безопасности дорожного движения"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</si>
</sst>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protection locked="0"/>
    </xf>
  </cellStyleXfs>
  <cellXfs count="10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5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164" fontId="1" fillId="2" borderId="0" xfId="0" applyNumberFormat="1" applyFont="1" applyFill="1"/>
    <xf numFmtId="16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/>
    <xf numFmtId="0" fontId="10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Alignment="1">
      <alignment horizontal="left" wrapText="1"/>
    </xf>
    <xf numFmtId="0" fontId="9" fillId="2" borderId="10" xfId="2" applyNumberFormat="1" applyFont="1" applyFill="1" applyBorder="1" applyAlignment="1" applyProtection="1">
      <alignment vertical="center" wrapText="1"/>
    </xf>
    <xf numFmtId="0" fontId="9" fillId="2" borderId="1" xfId="2" applyNumberFormat="1" applyFont="1" applyFill="1" applyBorder="1" applyAlignment="1" applyProtection="1">
      <alignment vertical="center" wrapText="1"/>
    </xf>
    <xf numFmtId="0" fontId="5" fillId="2" borderId="0" xfId="0" applyFont="1" applyFill="1"/>
    <xf numFmtId="0" fontId="3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5" fillId="2" borderId="0" xfId="0" applyFont="1" applyFill="1" applyBorder="1"/>
    <xf numFmtId="164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Border="1"/>
    <xf numFmtId="0" fontId="4" fillId="2" borderId="1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16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2" borderId="0" xfId="0" applyFont="1" applyFill="1" applyBorder="1"/>
    <xf numFmtId="164" fontId="4" fillId="2" borderId="1" xfId="0" applyNumberFormat="1" applyFont="1" applyFill="1" applyBorder="1" applyAlignment="1">
      <alignment horizontal="center" wrapText="1"/>
    </xf>
    <xf numFmtId="0" fontId="4" fillId="2" borderId="0" xfId="0" applyFont="1" applyFill="1"/>
    <xf numFmtId="0" fontId="4" fillId="2" borderId="0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0" xfId="0" applyFont="1" applyFill="1" applyBorder="1"/>
    <xf numFmtId="165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tabSelected="1" topLeftCell="A171" workbookViewId="0">
      <selection activeCell="A176" sqref="A176"/>
    </sheetView>
  </sheetViews>
  <sheetFormatPr defaultRowHeight="15" x14ac:dyDescent="0.25"/>
  <cols>
    <col min="1" max="1" width="5.7109375" style="28" customWidth="1"/>
    <col min="2" max="2" width="13.85546875" style="8" customWidth="1"/>
    <col min="3" max="3" width="24.42578125" style="2" customWidth="1"/>
    <col min="4" max="4" width="42" style="2" customWidth="1"/>
    <col min="5" max="5" width="11.140625" style="5" customWidth="1"/>
    <col min="6" max="6" width="9.7109375" style="5" customWidth="1"/>
    <col min="7" max="7" width="12" style="5" customWidth="1"/>
    <col min="8" max="8" width="19.42578125" style="32" customWidth="1"/>
    <col min="9" max="10" width="9.140625" style="1"/>
    <col min="11" max="13" width="9.140625" style="47"/>
    <col min="14" max="17" width="9.140625" style="1"/>
    <col min="18" max="18" width="8.7109375" style="1" customWidth="1"/>
    <col min="19" max="16384" width="9.140625" style="1"/>
  </cols>
  <sheetData>
    <row r="1" spans="1:13" ht="20.25" x14ac:dyDescent="0.3">
      <c r="A1" s="103" t="s">
        <v>137</v>
      </c>
      <c r="B1" s="103"/>
      <c r="C1" s="103"/>
      <c r="D1" s="103"/>
      <c r="E1" s="103"/>
      <c r="F1" s="103"/>
      <c r="G1" s="103"/>
      <c r="H1" s="103"/>
    </row>
    <row r="2" spans="1:13" ht="21" customHeight="1" x14ac:dyDescent="0.3">
      <c r="A2" s="104" t="s">
        <v>279</v>
      </c>
      <c r="B2" s="104"/>
      <c r="C2" s="104"/>
      <c r="D2" s="104"/>
      <c r="E2" s="104"/>
      <c r="F2" s="104"/>
      <c r="G2" s="104"/>
      <c r="H2" s="104"/>
    </row>
    <row r="3" spans="1:13" ht="15.75" customHeight="1" x14ac:dyDescent="0.2">
      <c r="A3" s="105" t="s">
        <v>201</v>
      </c>
      <c r="B3" s="95" t="s">
        <v>180</v>
      </c>
      <c r="C3" s="105" t="s">
        <v>146</v>
      </c>
      <c r="D3" s="105" t="s">
        <v>147</v>
      </c>
      <c r="E3" s="106" t="s">
        <v>175</v>
      </c>
      <c r="F3" s="107" t="s">
        <v>176</v>
      </c>
      <c r="G3" s="107" t="s">
        <v>178</v>
      </c>
      <c r="H3" s="96" t="s">
        <v>179</v>
      </c>
    </row>
    <row r="4" spans="1:13" ht="15" customHeight="1" x14ac:dyDescent="0.2">
      <c r="A4" s="105"/>
      <c r="B4" s="95"/>
      <c r="C4" s="105"/>
      <c r="D4" s="105"/>
      <c r="E4" s="106"/>
      <c r="F4" s="107"/>
      <c r="G4" s="107"/>
      <c r="H4" s="96"/>
    </row>
    <row r="5" spans="1:13" ht="99" customHeight="1" x14ac:dyDescent="0.2">
      <c r="A5" s="105"/>
      <c r="B5" s="95"/>
      <c r="C5" s="105"/>
      <c r="D5" s="105"/>
      <c r="E5" s="106"/>
      <c r="F5" s="107"/>
      <c r="G5" s="107"/>
      <c r="H5" s="96"/>
    </row>
    <row r="6" spans="1:13" s="35" customFormat="1" ht="37.5" customHeight="1" x14ac:dyDescent="0.2">
      <c r="A6" s="4" t="s">
        <v>0</v>
      </c>
      <c r="B6" s="4" t="s">
        <v>148</v>
      </c>
      <c r="C6" s="4"/>
      <c r="D6" s="4" t="s">
        <v>105</v>
      </c>
      <c r="E6" s="17">
        <f>SUM(E7:E10)</f>
        <v>25208</v>
      </c>
      <c r="F6" s="7"/>
      <c r="G6" s="7"/>
      <c r="H6" s="7"/>
      <c r="I6" s="39"/>
      <c r="J6" s="39"/>
      <c r="K6" s="48"/>
      <c r="L6" s="48"/>
      <c r="M6" s="48"/>
    </row>
    <row r="7" spans="1:13" s="35" customFormat="1" ht="102" customHeight="1" x14ac:dyDescent="0.2">
      <c r="A7" s="67">
        <v>1</v>
      </c>
      <c r="B7" s="67" t="s">
        <v>148</v>
      </c>
      <c r="C7" s="67" t="s">
        <v>404</v>
      </c>
      <c r="D7" s="74" t="s">
        <v>422</v>
      </c>
      <c r="E7" s="68">
        <v>100</v>
      </c>
      <c r="F7" s="65" t="s">
        <v>2</v>
      </c>
      <c r="G7" s="65" t="s">
        <v>453</v>
      </c>
      <c r="H7" s="67" t="s">
        <v>405</v>
      </c>
      <c r="I7" s="39"/>
      <c r="J7" s="39"/>
      <c r="K7" s="48"/>
      <c r="L7" s="48"/>
      <c r="M7" s="48"/>
    </row>
    <row r="8" spans="1:13" ht="48" customHeight="1" x14ac:dyDescent="0.2">
      <c r="A8" s="74">
        <f>A7+1</f>
        <v>2</v>
      </c>
      <c r="B8" s="75" t="s">
        <v>148</v>
      </c>
      <c r="C8" s="74" t="s">
        <v>3</v>
      </c>
      <c r="D8" s="74" t="s">
        <v>255</v>
      </c>
      <c r="E8" s="73">
        <f>5280*3+5280*3*20%</f>
        <v>19008</v>
      </c>
      <c r="F8" s="71" t="s">
        <v>2</v>
      </c>
      <c r="G8" s="71">
        <v>2021</v>
      </c>
      <c r="H8" s="70" t="s">
        <v>131</v>
      </c>
    </row>
    <row r="9" spans="1:13" s="35" customFormat="1" ht="84.75" customHeight="1" x14ac:dyDescent="0.2">
      <c r="A9" s="74">
        <v>3</v>
      </c>
      <c r="B9" s="67" t="s">
        <v>148</v>
      </c>
      <c r="C9" s="67" t="s">
        <v>442</v>
      </c>
      <c r="D9" s="74" t="s">
        <v>441</v>
      </c>
      <c r="E9" s="68">
        <v>100</v>
      </c>
      <c r="F9" s="65" t="s">
        <v>2</v>
      </c>
      <c r="G9" s="65" t="s">
        <v>453</v>
      </c>
      <c r="H9" s="67" t="s">
        <v>127</v>
      </c>
      <c r="K9" s="48"/>
      <c r="L9" s="48"/>
      <c r="M9" s="48"/>
    </row>
    <row r="10" spans="1:13" ht="51.75" customHeight="1" x14ac:dyDescent="0.2">
      <c r="A10" s="74">
        <f t="shared" ref="A10" si="0">A9+1</f>
        <v>4</v>
      </c>
      <c r="B10" s="75" t="s">
        <v>148</v>
      </c>
      <c r="C10" s="74" t="s">
        <v>4</v>
      </c>
      <c r="D10" s="74" t="s">
        <v>191</v>
      </c>
      <c r="E10" s="73">
        <v>6000</v>
      </c>
      <c r="F10" s="71" t="s">
        <v>207</v>
      </c>
      <c r="G10" s="71">
        <v>2019</v>
      </c>
      <c r="H10" s="70" t="s">
        <v>182</v>
      </c>
    </row>
    <row r="11" spans="1:13" ht="42.75" customHeight="1" x14ac:dyDescent="0.2">
      <c r="A11" s="10" t="s">
        <v>5</v>
      </c>
      <c r="B11" s="24" t="s">
        <v>149</v>
      </c>
      <c r="C11" s="10"/>
      <c r="D11" s="10" t="s">
        <v>105</v>
      </c>
      <c r="E11" s="15">
        <f>SUM(E12:E13)</f>
        <v>2100</v>
      </c>
      <c r="F11" s="71"/>
      <c r="G11" s="71"/>
      <c r="H11" s="70"/>
    </row>
    <row r="12" spans="1:13" ht="77.25" customHeight="1" x14ac:dyDescent="0.2">
      <c r="A12" s="74">
        <v>1</v>
      </c>
      <c r="B12" s="75" t="s">
        <v>149</v>
      </c>
      <c r="C12" s="74" t="s">
        <v>121</v>
      </c>
      <c r="D12" s="74" t="s">
        <v>202</v>
      </c>
      <c r="E12" s="73">
        <v>2000</v>
      </c>
      <c r="F12" s="71" t="s">
        <v>2</v>
      </c>
      <c r="G12" s="71">
        <v>2019</v>
      </c>
      <c r="H12" s="70" t="s">
        <v>340</v>
      </c>
    </row>
    <row r="13" spans="1:13" s="35" customFormat="1" ht="77.25" customHeight="1" x14ac:dyDescent="0.2">
      <c r="A13" s="74">
        <f t="shared" ref="A13" si="1">A12+1</f>
        <v>2</v>
      </c>
      <c r="B13" s="67" t="s">
        <v>149</v>
      </c>
      <c r="C13" s="67" t="s">
        <v>406</v>
      </c>
      <c r="D13" s="74" t="s">
        <v>441</v>
      </c>
      <c r="E13" s="68">
        <v>100</v>
      </c>
      <c r="F13" s="65" t="s">
        <v>2</v>
      </c>
      <c r="G13" s="65" t="s">
        <v>453</v>
      </c>
      <c r="H13" s="67" t="s">
        <v>127</v>
      </c>
      <c r="K13" s="48"/>
      <c r="L13" s="48"/>
      <c r="M13" s="48"/>
    </row>
    <row r="14" spans="1:13" ht="27.75" customHeight="1" x14ac:dyDescent="0.2">
      <c r="A14" s="10" t="s">
        <v>6</v>
      </c>
      <c r="B14" s="24" t="s">
        <v>150</v>
      </c>
      <c r="C14" s="74"/>
      <c r="D14" s="10" t="s">
        <v>105</v>
      </c>
      <c r="E14" s="15">
        <f>SUM(E15:E19)</f>
        <v>1837.5</v>
      </c>
      <c r="F14" s="71"/>
      <c r="G14" s="71"/>
      <c r="H14" s="70"/>
    </row>
    <row r="15" spans="1:13" ht="54" customHeight="1" x14ac:dyDescent="0.2">
      <c r="A15" s="74">
        <v>1</v>
      </c>
      <c r="B15" s="75" t="s">
        <v>150</v>
      </c>
      <c r="C15" s="74" t="s">
        <v>136</v>
      </c>
      <c r="D15" s="74" t="s">
        <v>232</v>
      </c>
      <c r="E15" s="73">
        <f>50+645*1.5</f>
        <v>1017.5</v>
      </c>
      <c r="F15" s="71" t="s">
        <v>2</v>
      </c>
      <c r="G15" s="71">
        <v>2020</v>
      </c>
      <c r="H15" s="70" t="s">
        <v>333</v>
      </c>
    </row>
    <row r="16" spans="1:13" s="35" customFormat="1" ht="71.25" customHeight="1" x14ac:dyDescent="0.2">
      <c r="A16" s="74">
        <f t="shared" ref="A16:A19" si="2">A15+1</f>
        <v>2</v>
      </c>
      <c r="B16" s="67" t="s">
        <v>150</v>
      </c>
      <c r="C16" s="67" t="s">
        <v>407</v>
      </c>
      <c r="D16" s="74" t="s">
        <v>422</v>
      </c>
      <c r="E16" s="68">
        <v>100</v>
      </c>
      <c r="F16" s="65" t="s">
        <v>2</v>
      </c>
      <c r="G16" s="65" t="s">
        <v>453</v>
      </c>
      <c r="H16" s="67" t="s">
        <v>127</v>
      </c>
      <c r="I16" s="39"/>
      <c r="J16" s="39"/>
      <c r="K16" s="48"/>
      <c r="L16" s="48"/>
      <c r="M16" s="48"/>
    </row>
    <row r="17" spans="1:13" ht="70.5" customHeight="1" x14ac:dyDescent="0.2">
      <c r="A17" s="74">
        <f>A16+1</f>
        <v>3</v>
      </c>
      <c r="B17" s="75" t="s">
        <v>150</v>
      </c>
      <c r="C17" s="74" t="s">
        <v>7</v>
      </c>
      <c r="D17" s="67" t="s">
        <v>466</v>
      </c>
      <c r="E17" s="73">
        <v>20</v>
      </c>
      <c r="F17" s="71" t="s">
        <v>2</v>
      </c>
      <c r="G17" s="71">
        <v>2018</v>
      </c>
      <c r="H17" s="70" t="s">
        <v>144</v>
      </c>
      <c r="L17" s="49"/>
    </row>
    <row r="18" spans="1:13" ht="85.5" customHeight="1" x14ac:dyDescent="0.2">
      <c r="A18" s="74">
        <f t="shared" si="2"/>
        <v>4</v>
      </c>
      <c r="B18" s="75" t="s">
        <v>150</v>
      </c>
      <c r="C18" s="74" t="s">
        <v>361</v>
      </c>
      <c r="D18" s="74" t="s">
        <v>478</v>
      </c>
      <c r="E18" s="73">
        <v>500</v>
      </c>
      <c r="F18" s="71" t="s">
        <v>181</v>
      </c>
      <c r="G18" s="71">
        <v>2019</v>
      </c>
      <c r="H18" s="70" t="s">
        <v>479</v>
      </c>
    </row>
    <row r="19" spans="1:13" ht="81.75" customHeight="1" x14ac:dyDescent="0.2">
      <c r="A19" s="74">
        <f t="shared" si="2"/>
        <v>5</v>
      </c>
      <c r="B19" s="75" t="s">
        <v>150</v>
      </c>
      <c r="C19" s="74" t="s">
        <v>388</v>
      </c>
      <c r="D19" s="74" t="s">
        <v>385</v>
      </c>
      <c r="E19" s="73">
        <v>200</v>
      </c>
      <c r="F19" s="71" t="s">
        <v>181</v>
      </c>
      <c r="G19" s="71">
        <v>2019</v>
      </c>
      <c r="H19" s="70" t="s">
        <v>142</v>
      </c>
    </row>
    <row r="20" spans="1:13" ht="31.5" customHeight="1" x14ac:dyDescent="0.2">
      <c r="A20" s="10" t="s">
        <v>8</v>
      </c>
      <c r="B20" s="24" t="s">
        <v>151</v>
      </c>
      <c r="C20" s="10"/>
      <c r="D20" s="10" t="s">
        <v>105</v>
      </c>
      <c r="E20" s="15">
        <f>SUM(E21:E30)</f>
        <v>4300</v>
      </c>
      <c r="F20" s="71"/>
      <c r="G20" s="11"/>
      <c r="H20" s="46"/>
    </row>
    <row r="21" spans="1:13" ht="63" customHeight="1" x14ac:dyDescent="0.2">
      <c r="A21" s="67">
        <v>1</v>
      </c>
      <c r="B21" s="75" t="s">
        <v>151</v>
      </c>
      <c r="C21" s="74" t="s">
        <v>9</v>
      </c>
      <c r="D21" s="74" t="s">
        <v>256</v>
      </c>
      <c r="E21" s="73">
        <v>800</v>
      </c>
      <c r="F21" s="71" t="s">
        <v>2</v>
      </c>
      <c r="G21" s="71">
        <v>2019</v>
      </c>
      <c r="H21" s="70" t="s">
        <v>333</v>
      </c>
    </row>
    <row r="22" spans="1:13" ht="60" customHeight="1" x14ac:dyDescent="0.2">
      <c r="A22" s="67">
        <f>A21+1</f>
        <v>2</v>
      </c>
      <c r="B22" s="75" t="s">
        <v>151</v>
      </c>
      <c r="C22" s="74" t="s">
        <v>10</v>
      </c>
      <c r="D22" s="74" t="s">
        <v>465</v>
      </c>
      <c r="E22" s="73">
        <v>300</v>
      </c>
      <c r="F22" s="71" t="s">
        <v>2</v>
      </c>
      <c r="G22" s="71">
        <v>2019</v>
      </c>
      <c r="H22" s="70" t="s">
        <v>342</v>
      </c>
    </row>
    <row r="23" spans="1:13" ht="86.25" customHeight="1" x14ac:dyDescent="0.2">
      <c r="A23" s="67">
        <f>A22+1</f>
        <v>3</v>
      </c>
      <c r="B23" s="75" t="s">
        <v>151</v>
      </c>
      <c r="C23" s="74" t="s">
        <v>95</v>
      </c>
      <c r="D23" s="74" t="s">
        <v>524</v>
      </c>
      <c r="E23" s="16">
        <v>500</v>
      </c>
      <c r="F23" s="71" t="s">
        <v>2</v>
      </c>
      <c r="G23" s="71">
        <v>2020</v>
      </c>
      <c r="H23" s="70" t="s">
        <v>479</v>
      </c>
    </row>
    <row r="24" spans="1:13" s="35" customFormat="1" ht="64.5" customHeight="1" x14ac:dyDescent="0.2">
      <c r="A24" s="67">
        <f>A23+1</f>
        <v>4</v>
      </c>
      <c r="B24" s="67" t="s">
        <v>151</v>
      </c>
      <c r="C24" s="67" t="s">
        <v>381</v>
      </c>
      <c r="D24" s="67" t="s">
        <v>508</v>
      </c>
      <c r="E24" s="40" t="s">
        <v>411</v>
      </c>
      <c r="F24" s="65" t="s">
        <v>2</v>
      </c>
      <c r="G24" s="65">
        <v>2018</v>
      </c>
      <c r="H24" s="65" t="s">
        <v>382</v>
      </c>
      <c r="I24" s="39"/>
      <c r="K24" s="48"/>
      <c r="L24" s="48"/>
      <c r="M24" s="48"/>
    </row>
    <row r="25" spans="1:13" ht="36" customHeight="1" x14ac:dyDescent="0.2">
      <c r="A25" s="90">
        <f>A24+1</f>
        <v>5</v>
      </c>
      <c r="B25" s="93" t="s">
        <v>151</v>
      </c>
      <c r="C25" s="90" t="s">
        <v>322</v>
      </c>
      <c r="D25" s="74" t="s">
        <v>326</v>
      </c>
      <c r="E25" s="73">
        <v>1000</v>
      </c>
      <c r="F25" s="71" t="s">
        <v>2</v>
      </c>
      <c r="G25" s="71">
        <v>2020</v>
      </c>
      <c r="H25" s="92" t="s">
        <v>343</v>
      </c>
    </row>
    <row r="26" spans="1:13" ht="36.75" customHeight="1" x14ac:dyDescent="0.2">
      <c r="A26" s="90"/>
      <c r="B26" s="93"/>
      <c r="C26" s="90"/>
      <c r="D26" s="74" t="s">
        <v>327</v>
      </c>
      <c r="E26" s="73" t="s">
        <v>222</v>
      </c>
      <c r="F26" s="71" t="s">
        <v>2</v>
      </c>
      <c r="G26" s="71">
        <v>2021</v>
      </c>
      <c r="H26" s="92"/>
    </row>
    <row r="27" spans="1:13" ht="35.25" customHeight="1" x14ac:dyDescent="0.2">
      <c r="A27" s="90">
        <f>A25+1</f>
        <v>6</v>
      </c>
      <c r="B27" s="93" t="s">
        <v>151</v>
      </c>
      <c r="C27" s="90" t="s">
        <v>323</v>
      </c>
      <c r="D27" s="74" t="s">
        <v>324</v>
      </c>
      <c r="E27" s="73">
        <v>1000</v>
      </c>
      <c r="F27" s="71" t="s">
        <v>2</v>
      </c>
      <c r="G27" s="71">
        <v>2020</v>
      </c>
      <c r="H27" s="92" t="s">
        <v>343</v>
      </c>
    </row>
    <row r="28" spans="1:13" ht="37.5" customHeight="1" x14ac:dyDescent="0.2">
      <c r="A28" s="90"/>
      <c r="B28" s="93"/>
      <c r="C28" s="90"/>
      <c r="D28" s="74" t="s">
        <v>325</v>
      </c>
      <c r="E28" s="73" t="s">
        <v>222</v>
      </c>
      <c r="F28" s="71" t="s">
        <v>2</v>
      </c>
      <c r="G28" s="71">
        <v>2021</v>
      </c>
      <c r="H28" s="92"/>
    </row>
    <row r="29" spans="1:13" s="53" customFormat="1" ht="45" customHeight="1" x14ac:dyDescent="0.2">
      <c r="A29" s="14">
        <f>A27+1</f>
        <v>7</v>
      </c>
      <c r="B29" s="50" t="s">
        <v>151</v>
      </c>
      <c r="C29" s="14" t="s">
        <v>328</v>
      </c>
      <c r="D29" s="14" t="s">
        <v>321</v>
      </c>
      <c r="E29" s="16">
        <v>200</v>
      </c>
      <c r="F29" s="51" t="s">
        <v>2</v>
      </c>
      <c r="G29" s="51">
        <v>2019</v>
      </c>
      <c r="H29" s="52" t="s">
        <v>343</v>
      </c>
      <c r="K29" s="54"/>
      <c r="L29" s="54"/>
      <c r="M29" s="54"/>
    </row>
    <row r="30" spans="1:13" ht="42" customHeight="1" x14ac:dyDescent="0.2">
      <c r="A30" s="67">
        <f>A29+1</f>
        <v>8</v>
      </c>
      <c r="B30" s="75" t="s">
        <v>151</v>
      </c>
      <c r="C30" s="74" t="s">
        <v>319</v>
      </c>
      <c r="D30" s="74" t="s">
        <v>320</v>
      </c>
      <c r="E30" s="73">
        <v>500</v>
      </c>
      <c r="F30" s="71" t="s">
        <v>1</v>
      </c>
      <c r="G30" s="71">
        <v>2018</v>
      </c>
      <c r="H30" s="70" t="s">
        <v>142</v>
      </c>
    </row>
    <row r="31" spans="1:13" ht="41.25" customHeight="1" x14ac:dyDescent="0.2">
      <c r="A31" s="10" t="s">
        <v>11</v>
      </c>
      <c r="B31" s="24" t="s">
        <v>152</v>
      </c>
      <c r="C31" s="10"/>
      <c r="D31" s="10" t="s">
        <v>105</v>
      </c>
      <c r="E31" s="15">
        <f>SUM(E32:E43)</f>
        <v>92992.9</v>
      </c>
      <c r="F31" s="71"/>
      <c r="G31" s="11"/>
      <c r="H31" s="46"/>
    </row>
    <row r="32" spans="1:13" ht="47.25" customHeight="1" x14ac:dyDescent="0.2">
      <c r="A32" s="67">
        <v>1</v>
      </c>
      <c r="B32" s="75" t="s">
        <v>152</v>
      </c>
      <c r="C32" s="74" t="s">
        <v>12</v>
      </c>
      <c r="D32" s="74" t="s">
        <v>402</v>
      </c>
      <c r="E32" s="12">
        <v>110</v>
      </c>
      <c r="F32" s="71" t="s">
        <v>2</v>
      </c>
      <c r="G32" s="13">
        <v>2018</v>
      </c>
      <c r="H32" s="70" t="s">
        <v>112</v>
      </c>
    </row>
    <row r="33" spans="1:13" ht="42.75" customHeight="1" x14ac:dyDescent="0.2">
      <c r="A33" s="90">
        <f>A32+1</f>
        <v>2</v>
      </c>
      <c r="B33" s="91" t="s">
        <v>152</v>
      </c>
      <c r="C33" s="90" t="s">
        <v>205</v>
      </c>
      <c r="D33" s="74" t="s">
        <v>257</v>
      </c>
      <c r="E33" s="12">
        <v>5000</v>
      </c>
      <c r="F33" s="71" t="s">
        <v>2</v>
      </c>
      <c r="G33" s="13">
        <v>2019</v>
      </c>
      <c r="H33" s="92" t="s">
        <v>131</v>
      </c>
    </row>
    <row r="34" spans="1:13" ht="40.5" customHeight="1" x14ac:dyDescent="0.2">
      <c r="A34" s="90"/>
      <c r="B34" s="91"/>
      <c r="C34" s="90"/>
      <c r="D34" s="74" t="s">
        <v>261</v>
      </c>
      <c r="E34" s="12">
        <v>10000</v>
      </c>
      <c r="F34" s="71" t="s">
        <v>211</v>
      </c>
      <c r="G34" s="13">
        <v>2020</v>
      </c>
      <c r="H34" s="92"/>
    </row>
    <row r="35" spans="1:13" ht="46.5" customHeight="1" x14ac:dyDescent="0.2">
      <c r="A35" s="74">
        <f>A33+1</f>
        <v>3</v>
      </c>
      <c r="B35" s="75" t="s">
        <v>152</v>
      </c>
      <c r="C35" s="74" t="s">
        <v>13</v>
      </c>
      <c r="D35" s="74" t="s">
        <v>254</v>
      </c>
      <c r="E35" s="12"/>
      <c r="F35" s="71" t="s">
        <v>207</v>
      </c>
      <c r="G35" s="13">
        <v>2018</v>
      </c>
      <c r="H35" s="70" t="s">
        <v>182</v>
      </c>
    </row>
    <row r="36" spans="1:13" s="45" customFormat="1" ht="42" hidden="1" customHeight="1" x14ac:dyDescent="0.2">
      <c r="A36" s="58">
        <f>A35+1</f>
        <v>4</v>
      </c>
      <c r="B36" s="58" t="s">
        <v>152</v>
      </c>
      <c r="C36" s="58" t="s">
        <v>443</v>
      </c>
      <c r="D36" s="58" t="s">
        <v>444</v>
      </c>
      <c r="E36" s="59"/>
      <c r="F36" s="57" t="s">
        <v>2</v>
      </c>
      <c r="G36" s="60">
        <v>2017</v>
      </c>
      <c r="H36" s="58" t="s">
        <v>333</v>
      </c>
      <c r="K36" s="61"/>
      <c r="L36" s="61"/>
      <c r="M36" s="61"/>
    </row>
    <row r="37" spans="1:13" ht="67.5" customHeight="1" x14ac:dyDescent="0.2">
      <c r="A37" s="74">
        <v>4</v>
      </c>
      <c r="B37" s="75" t="s">
        <v>152</v>
      </c>
      <c r="C37" s="74" t="s">
        <v>14</v>
      </c>
      <c r="D37" s="74" t="s">
        <v>204</v>
      </c>
      <c r="E37" s="12">
        <v>75000</v>
      </c>
      <c r="F37" s="71" t="s">
        <v>192</v>
      </c>
      <c r="G37" s="13">
        <v>2019</v>
      </c>
      <c r="H37" s="70" t="s">
        <v>333</v>
      </c>
    </row>
    <row r="38" spans="1:13" ht="50.25" customHeight="1" x14ac:dyDescent="0.2">
      <c r="A38" s="90">
        <v>5</v>
      </c>
      <c r="B38" s="91" t="s">
        <v>152</v>
      </c>
      <c r="C38" s="90" t="s">
        <v>206</v>
      </c>
      <c r="D38" s="74" t="s">
        <v>258</v>
      </c>
      <c r="E38" s="73">
        <v>500</v>
      </c>
      <c r="F38" s="71" t="s">
        <v>2</v>
      </c>
      <c r="G38" s="13">
        <v>2020</v>
      </c>
      <c r="H38" s="92" t="s">
        <v>333</v>
      </c>
    </row>
    <row r="39" spans="1:13" ht="44.25" customHeight="1" x14ac:dyDescent="0.2">
      <c r="A39" s="90"/>
      <c r="B39" s="91"/>
      <c r="C39" s="90"/>
      <c r="D39" s="74" t="s">
        <v>259</v>
      </c>
      <c r="E39" s="73">
        <v>1500</v>
      </c>
      <c r="F39" s="71" t="s">
        <v>2</v>
      </c>
      <c r="G39" s="13">
        <v>2021</v>
      </c>
      <c r="H39" s="92"/>
    </row>
    <row r="40" spans="1:13" ht="50.25" customHeight="1" x14ac:dyDescent="0.2">
      <c r="A40" s="74">
        <v>6</v>
      </c>
      <c r="B40" s="75" t="s">
        <v>152</v>
      </c>
      <c r="C40" s="74" t="s">
        <v>15</v>
      </c>
      <c r="D40" s="74" t="s">
        <v>254</v>
      </c>
      <c r="E40" s="73"/>
      <c r="F40" s="71" t="s">
        <v>207</v>
      </c>
      <c r="G40" s="13">
        <v>2018</v>
      </c>
      <c r="H40" s="70" t="s">
        <v>182</v>
      </c>
    </row>
    <row r="41" spans="1:13" ht="46.5" customHeight="1" x14ac:dyDescent="0.2">
      <c r="A41" s="74">
        <f>A40+1</f>
        <v>7</v>
      </c>
      <c r="B41" s="75" t="s">
        <v>152</v>
      </c>
      <c r="C41" s="74" t="s">
        <v>389</v>
      </c>
      <c r="D41" s="74" t="s">
        <v>390</v>
      </c>
      <c r="E41" s="73">
        <v>882.9</v>
      </c>
      <c r="F41" s="71" t="s">
        <v>2</v>
      </c>
      <c r="G41" s="13">
        <v>2018</v>
      </c>
      <c r="H41" s="70" t="s">
        <v>112</v>
      </c>
    </row>
    <row r="42" spans="1:13" ht="45.75" customHeight="1" x14ac:dyDescent="0.2">
      <c r="A42" s="74">
        <f>A41+1</f>
        <v>8</v>
      </c>
      <c r="B42" s="75" t="s">
        <v>152</v>
      </c>
      <c r="C42" s="74" t="s">
        <v>16</v>
      </c>
      <c r="D42" s="74" t="s">
        <v>254</v>
      </c>
      <c r="E42" s="73"/>
      <c r="F42" s="71" t="s">
        <v>207</v>
      </c>
      <c r="G42" s="13">
        <v>2018</v>
      </c>
      <c r="H42" s="70" t="s">
        <v>182</v>
      </c>
    </row>
    <row r="43" spans="1:13" ht="49.5" customHeight="1" x14ac:dyDescent="0.2">
      <c r="A43" s="74">
        <f>A42+1</f>
        <v>9</v>
      </c>
      <c r="B43" s="75" t="s">
        <v>152</v>
      </c>
      <c r="C43" s="74" t="s">
        <v>454</v>
      </c>
      <c r="D43" s="74" t="s">
        <v>254</v>
      </c>
      <c r="E43" s="73"/>
      <c r="F43" s="71" t="s">
        <v>207</v>
      </c>
      <c r="G43" s="13">
        <v>2018</v>
      </c>
      <c r="H43" s="70" t="s">
        <v>182</v>
      </c>
    </row>
    <row r="44" spans="1:13" ht="33.75" customHeight="1" x14ac:dyDescent="0.2">
      <c r="A44" s="10" t="s">
        <v>452</v>
      </c>
      <c r="B44" s="24" t="s">
        <v>153</v>
      </c>
      <c r="C44" s="74"/>
      <c r="D44" s="74"/>
      <c r="E44" s="15">
        <f>SUM(E45:E50)</f>
        <v>10900</v>
      </c>
      <c r="F44" s="71"/>
      <c r="G44" s="13"/>
      <c r="H44" s="70"/>
    </row>
    <row r="45" spans="1:13" ht="49.5" customHeight="1" x14ac:dyDescent="0.2">
      <c r="A45" s="102">
        <v>1</v>
      </c>
      <c r="B45" s="91" t="s">
        <v>153</v>
      </c>
      <c r="C45" s="90" t="s">
        <v>98</v>
      </c>
      <c r="D45" s="74" t="s">
        <v>212</v>
      </c>
      <c r="E45" s="73">
        <v>800</v>
      </c>
      <c r="F45" s="71" t="s">
        <v>2</v>
      </c>
      <c r="G45" s="13">
        <v>2020</v>
      </c>
      <c r="H45" s="92" t="s">
        <v>344</v>
      </c>
    </row>
    <row r="46" spans="1:13" ht="43.5" customHeight="1" x14ac:dyDescent="0.2">
      <c r="A46" s="102"/>
      <c r="B46" s="91"/>
      <c r="C46" s="90"/>
      <c r="D46" s="74" t="s">
        <v>213</v>
      </c>
      <c r="E46" s="73">
        <v>5000</v>
      </c>
      <c r="F46" s="71" t="s">
        <v>2</v>
      </c>
      <c r="G46" s="13">
        <v>2021</v>
      </c>
      <c r="H46" s="92"/>
    </row>
    <row r="47" spans="1:13" ht="60.75" customHeight="1" x14ac:dyDescent="0.2">
      <c r="A47" s="76">
        <f>A45+1</f>
        <v>2</v>
      </c>
      <c r="B47" s="75" t="s">
        <v>153</v>
      </c>
      <c r="C47" s="74" t="s">
        <v>17</v>
      </c>
      <c r="D47" s="74" t="s">
        <v>260</v>
      </c>
      <c r="E47" s="73">
        <v>500</v>
      </c>
      <c r="F47" s="71" t="s">
        <v>2</v>
      </c>
      <c r="G47" s="13">
        <v>2020</v>
      </c>
      <c r="H47" s="70" t="s">
        <v>210</v>
      </c>
    </row>
    <row r="48" spans="1:13" ht="65.25" customHeight="1" x14ac:dyDescent="0.2">
      <c r="A48" s="76">
        <f>A47+1</f>
        <v>3</v>
      </c>
      <c r="B48" s="75" t="s">
        <v>153</v>
      </c>
      <c r="C48" s="74" t="s">
        <v>18</v>
      </c>
      <c r="D48" s="74" t="s">
        <v>262</v>
      </c>
      <c r="E48" s="73">
        <v>500</v>
      </c>
      <c r="F48" s="71" t="s">
        <v>2</v>
      </c>
      <c r="G48" s="13">
        <v>2021</v>
      </c>
      <c r="H48" s="70" t="s">
        <v>467</v>
      </c>
    </row>
    <row r="49" spans="1:13" ht="80.25" customHeight="1" x14ac:dyDescent="0.2">
      <c r="A49" s="76">
        <f t="shared" ref="A49:A50" si="3">A48+1</f>
        <v>4</v>
      </c>
      <c r="B49" s="75" t="s">
        <v>153</v>
      </c>
      <c r="C49" s="74" t="s">
        <v>329</v>
      </c>
      <c r="D49" s="74" t="s">
        <v>263</v>
      </c>
      <c r="E49" s="73">
        <v>100</v>
      </c>
      <c r="F49" s="71" t="s">
        <v>219</v>
      </c>
      <c r="G49" s="71">
        <v>2021</v>
      </c>
      <c r="H49" s="69" t="s">
        <v>341</v>
      </c>
    </row>
    <row r="50" spans="1:13" ht="78" customHeight="1" x14ac:dyDescent="0.2">
      <c r="A50" s="76">
        <f t="shared" si="3"/>
        <v>5</v>
      </c>
      <c r="B50" s="75" t="s">
        <v>153</v>
      </c>
      <c r="C50" s="74" t="s">
        <v>94</v>
      </c>
      <c r="D50" s="74" t="s">
        <v>331</v>
      </c>
      <c r="E50" s="73">
        <v>4000</v>
      </c>
      <c r="F50" s="71" t="s">
        <v>2</v>
      </c>
      <c r="G50" s="13">
        <v>2019</v>
      </c>
      <c r="H50" s="70" t="s">
        <v>345</v>
      </c>
    </row>
    <row r="51" spans="1:13" ht="39" customHeight="1" x14ac:dyDescent="0.2">
      <c r="A51" s="10" t="s">
        <v>19</v>
      </c>
      <c r="B51" s="24" t="s">
        <v>154</v>
      </c>
      <c r="C51" s="4"/>
      <c r="D51" s="4" t="s">
        <v>105</v>
      </c>
      <c r="E51" s="17">
        <f>SUM(E52:E60)</f>
        <v>4650</v>
      </c>
      <c r="F51" s="65"/>
      <c r="G51" s="6"/>
      <c r="H51" s="30"/>
      <c r="I51" s="26"/>
      <c r="K51" s="1"/>
      <c r="L51" s="1"/>
      <c r="M51" s="1"/>
    </row>
    <row r="52" spans="1:13" ht="75.75" customHeight="1" x14ac:dyDescent="0.2">
      <c r="A52" s="74">
        <v>1</v>
      </c>
      <c r="B52" s="75" t="s">
        <v>154</v>
      </c>
      <c r="C52" s="74" t="s">
        <v>20</v>
      </c>
      <c r="D52" s="74" t="s">
        <v>480</v>
      </c>
      <c r="E52" s="73">
        <v>1000</v>
      </c>
      <c r="F52" s="71" t="s">
        <v>2</v>
      </c>
      <c r="G52" s="71">
        <v>2020</v>
      </c>
      <c r="H52" s="69" t="s">
        <v>333</v>
      </c>
      <c r="K52" s="1"/>
      <c r="L52" s="1"/>
      <c r="M52" s="1"/>
    </row>
    <row r="53" spans="1:13" ht="57" customHeight="1" x14ac:dyDescent="0.2">
      <c r="A53" s="74">
        <v>2</v>
      </c>
      <c r="B53" s="75" t="s">
        <v>154</v>
      </c>
      <c r="C53" s="74" t="s">
        <v>21</v>
      </c>
      <c r="D53" s="74" t="s">
        <v>330</v>
      </c>
      <c r="E53" s="73" t="s">
        <v>222</v>
      </c>
      <c r="F53" s="71" t="s">
        <v>2</v>
      </c>
      <c r="G53" s="71">
        <v>2019</v>
      </c>
      <c r="H53" s="69" t="s">
        <v>333</v>
      </c>
      <c r="K53" s="1"/>
      <c r="L53" s="1"/>
      <c r="M53" s="1"/>
    </row>
    <row r="54" spans="1:13" ht="80.25" customHeight="1" x14ac:dyDescent="0.2">
      <c r="A54" s="74">
        <v>3</v>
      </c>
      <c r="B54" s="75" t="s">
        <v>154</v>
      </c>
      <c r="C54" s="74" t="s">
        <v>140</v>
      </c>
      <c r="D54" s="74" t="s">
        <v>313</v>
      </c>
      <c r="E54" s="73">
        <v>300</v>
      </c>
      <c r="F54" s="71" t="s">
        <v>2</v>
      </c>
      <c r="G54" s="71">
        <v>2020</v>
      </c>
      <c r="H54" s="69" t="s">
        <v>346</v>
      </c>
      <c r="K54" s="1"/>
      <c r="L54" s="1"/>
      <c r="M54" s="1"/>
    </row>
    <row r="55" spans="1:13" ht="44.25" customHeight="1" x14ac:dyDescent="0.2">
      <c r="A55" s="74">
        <f>A54+1</f>
        <v>4</v>
      </c>
      <c r="B55" s="75" t="s">
        <v>154</v>
      </c>
      <c r="C55" s="74" t="s">
        <v>22</v>
      </c>
      <c r="D55" s="93" t="s">
        <v>314</v>
      </c>
      <c r="E55" s="94">
        <v>1000</v>
      </c>
      <c r="F55" s="93" t="s">
        <v>214</v>
      </c>
      <c r="G55" s="93">
        <v>2020</v>
      </c>
      <c r="H55" s="101" t="s">
        <v>141</v>
      </c>
      <c r="K55" s="1"/>
      <c r="L55" s="1"/>
      <c r="M55" s="1"/>
    </row>
    <row r="56" spans="1:13" ht="41.25" customHeight="1" x14ac:dyDescent="0.2">
      <c r="A56" s="74">
        <v>5</v>
      </c>
      <c r="B56" s="75" t="s">
        <v>154</v>
      </c>
      <c r="C56" s="74" t="s">
        <v>23</v>
      </c>
      <c r="D56" s="93"/>
      <c r="E56" s="94"/>
      <c r="F56" s="93"/>
      <c r="G56" s="93"/>
      <c r="H56" s="101"/>
      <c r="K56" s="1"/>
      <c r="L56" s="1"/>
      <c r="M56" s="1"/>
    </row>
    <row r="57" spans="1:13" ht="45.75" customHeight="1" x14ac:dyDescent="0.2">
      <c r="A57" s="74"/>
      <c r="B57" s="75" t="s">
        <v>154</v>
      </c>
      <c r="C57" s="74" t="s">
        <v>22</v>
      </c>
      <c r="D57" s="93" t="s">
        <v>383</v>
      </c>
      <c r="E57" s="94">
        <v>1850</v>
      </c>
      <c r="F57" s="93" t="s">
        <v>2</v>
      </c>
      <c r="G57" s="93">
        <v>2021</v>
      </c>
      <c r="H57" s="101"/>
      <c r="K57" s="1"/>
      <c r="L57" s="1"/>
      <c r="M57" s="1"/>
    </row>
    <row r="58" spans="1:13" ht="39.75" customHeight="1" x14ac:dyDescent="0.2">
      <c r="A58" s="74"/>
      <c r="B58" s="75" t="s">
        <v>154</v>
      </c>
      <c r="C58" s="74" t="s">
        <v>23</v>
      </c>
      <c r="D58" s="93"/>
      <c r="E58" s="94"/>
      <c r="F58" s="93"/>
      <c r="G58" s="93"/>
      <c r="H58" s="101"/>
      <c r="K58" s="1"/>
      <c r="L58" s="1"/>
      <c r="M58" s="1"/>
    </row>
    <row r="59" spans="1:13" ht="39.75" customHeight="1" x14ac:dyDescent="0.2">
      <c r="A59" s="74">
        <v>6</v>
      </c>
      <c r="B59" s="75" t="s">
        <v>154</v>
      </c>
      <c r="C59" s="74" t="s">
        <v>525</v>
      </c>
      <c r="D59" s="71" t="s">
        <v>526</v>
      </c>
      <c r="E59" s="73"/>
      <c r="F59" s="71"/>
      <c r="G59" s="71">
        <v>2018</v>
      </c>
      <c r="H59" s="72" t="s">
        <v>182</v>
      </c>
      <c r="K59" s="1"/>
      <c r="L59" s="1"/>
      <c r="M59" s="1"/>
    </row>
    <row r="60" spans="1:13" ht="54.75" customHeight="1" x14ac:dyDescent="0.2">
      <c r="A60" s="74">
        <v>7</v>
      </c>
      <c r="B60" s="75" t="s">
        <v>154</v>
      </c>
      <c r="C60" s="74" t="s">
        <v>527</v>
      </c>
      <c r="D60" s="74" t="s">
        <v>528</v>
      </c>
      <c r="E60" s="73">
        <v>500</v>
      </c>
      <c r="F60" s="71" t="s">
        <v>2</v>
      </c>
      <c r="G60" s="71">
        <v>2020</v>
      </c>
      <c r="H60" s="72" t="s">
        <v>479</v>
      </c>
      <c r="K60" s="1"/>
      <c r="L60" s="1"/>
      <c r="M60" s="1"/>
    </row>
    <row r="61" spans="1:13" ht="44.25" customHeight="1" x14ac:dyDescent="0.2">
      <c r="A61" s="10" t="s">
        <v>24</v>
      </c>
      <c r="B61" s="24" t="s">
        <v>155</v>
      </c>
      <c r="C61" s="4"/>
      <c r="D61" s="4" t="s">
        <v>105</v>
      </c>
      <c r="E61" s="15">
        <f>SUM(E62:E64)</f>
        <v>1000</v>
      </c>
      <c r="F61" s="65"/>
      <c r="G61" s="7"/>
      <c r="H61" s="38"/>
    </row>
    <row r="62" spans="1:13" ht="47.25" customHeight="1" x14ac:dyDescent="0.2">
      <c r="A62" s="74">
        <v>1</v>
      </c>
      <c r="B62" s="75" t="s">
        <v>155</v>
      </c>
      <c r="C62" s="74" t="s">
        <v>25</v>
      </c>
      <c r="D62" s="74" t="s">
        <v>239</v>
      </c>
      <c r="E62" s="73" t="s">
        <v>412</v>
      </c>
      <c r="F62" s="71" t="s">
        <v>2</v>
      </c>
      <c r="G62" s="71">
        <v>2018</v>
      </c>
      <c r="H62" s="70" t="s">
        <v>138</v>
      </c>
    </row>
    <row r="63" spans="1:13" ht="64.5" customHeight="1" x14ac:dyDescent="0.2">
      <c r="A63" s="74">
        <f>A62+1</f>
        <v>2</v>
      </c>
      <c r="B63" s="75" t="s">
        <v>155</v>
      </c>
      <c r="C63" s="74" t="s">
        <v>481</v>
      </c>
      <c r="D63" s="74" t="s">
        <v>315</v>
      </c>
      <c r="E63" s="73">
        <v>500</v>
      </c>
      <c r="F63" s="71" t="s">
        <v>2</v>
      </c>
      <c r="G63" s="71">
        <v>2019</v>
      </c>
      <c r="H63" s="70" t="s">
        <v>112</v>
      </c>
    </row>
    <row r="64" spans="1:13" ht="57.75" customHeight="1" x14ac:dyDescent="0.2">
      <c r="A64" s="74">
        <f>A63+1</f>
        <v>3</v>
      </c>
      <c r="B64" s="75" t="s">
        <v>155</v>
      </c>
      <c r="C64" s="67" t="s">
        <v>26</v>
      </c>
      <c r="D64" s="67" t="s">
        <v>216</v>
      </c>
      <c r="E64" s="73">
        <v>500</v>
      </c>
      <c r="F64" s="71" t="s">
        <v>2</v>
      </c>
      <c r="G64" s="71">
        <v>2021</v>
      </c>
      <c r="H64" s="69" t="s">
        <v>215</v>
      </c>
    </row>
    <row r="65" spans="1:13" ht="42" customHeight="1" x14ac:dyDescent="0.2">
      <c r="A65" s="10" t="s">
        <v>113</v>
      </c>
      <c r="B65" s="24" t="s">
        <v>156</v>
      </c>
      <c r="C65" s="4"/>
      <c r="D65" s="4" t="s">
        <v>105</v>
      </c>
      <c r="E65" s="17">
        <f>SUM(E66:E72)</f>
        <v>1600</v>
      </c>
      <c r="F65" s="7"/>
      <c r="G65" s="7"/>
      <c r="H65" s="38"/>
    </row>
    <row r="66" spans="1:13" ht="60.75" customHeight="1" x14ac:dyDescent="0.2">
      <c r="A66" s="74">
        <v>1</v>
      </c>
      <c r="B66" s="75" t="s">
        <v>156</v>
      </c>
      <c r="C66" s="67" t="s">
        <v>115</v>
      </c>
      <c r="D66" s="74" t="s">
        <v>509</v>
      </c>
      <c r="E66" s="73">
        <v>100</v>
      </c>
      <c r="F66" s="71" t="s">
        <v>2</v>
      </c>
      <c r="G66" s="71">
        <v>2018</v>
      </c>
      <c r="H66" s="69" t="s">
        <v>139</v>
      </c>
    </row>
    <row r="67" spans="1:13" ht="57" customHeight="1" x14ac:dyDescent="0.2">
      <c r="A67" s="74">
        <f>A66+1</f>
        <v>2</v>
      </c>
      <c r="B67" s="75" t="s">
        <v>156</v>
      </c>
      <c r="C67" s="74" t="s">
        <v>114</v>
      </c>
      <c r="D67" s="14" t="s">
        <v>217</v>
      </c>
      <c r="E67" s="73">
        <v>300</v>
      </c>
      <c r="F67" s="71" t="s">
        <v>214</v>
      </c>
      <c r="G67" s="71">
        <v>2019</v>
      </c>
      <c r="H67" s="69" t="s">
        <v>132</v>
      </c>
    </row>
    <row r="68" spans="1:13" ht="63" customHeight="1" x14ac:dyDescent="0.2">
      <c r="A68" s="99">
        <f>A67+1</f>
        <v>3</v>
      </c>
      <c r="B68" s="97" t="s">
        <v>156</v>
      </c>
      <c r="C68" s="97" t="s">
        <v>116</v>
      </c>
      <c r="D68" s="74" t="s">
        <v>400</v>
      </c>
      <c r="E68" s="73">
        <v>100</v>
      </c>
      <c r="F68" s="71" t="s">
        <v>2</v>
      </c>
      <c r="G68" s="71">
        <v>2018</v>
      </c>
      <c r="H68" s="69" t="s">
        <v>333</v>
      </c>
    </row>
    <row r="69" spans="1:13" ht="45" customHeight="1" x14ac:dyDescent="0.2">
      <c r="A69" s="100"/>
      <c r="B69" s="98"/>
      <c r="C69" s="98"/>
      <c r="D69" s="74" t="s">
        <v>485</v>
      </c>
      <c r="E69" s="73" t="s">
        <v>222</v>
      </c>
      <c r="F69" s="71" t="s">
        <v>2</v>
      </c>
      <c r="G69" s="71">
        <v>2019</v>
      </c>
      <c r="H69" s="69" t="s">
        <v>333</v>
      </c>
    </row>
    <row r="70" spans="1:13" ht="57" customHeight="1" x14ac:dyDescent="0.2">
      <c r="A70" s="74">
        <f>A68+1</f>
        <v>4</v>
      </c>
      <c r="B70" s="75" t="s">
        <v>156</v>
      </c>
      <c r="C70" s="74" t="s">
        <v>486</v>
      </c>
      <c r="D70" s="74" t="s">
        <v>487</v>
      </c>
      <c r="E70" s="73">
        <v>500</v>
      </c>
      <c r="F70" s="71" t="s">
        <v>2</v>
      </c>
      <c r="G70" s="71">
        <v>2019</v>
      </c>
      <c r="H70" s="69" t="s">
        <v>333</v>
      </c>
    </row>
    <row r="71" spans="1:13" ht="77.25" customHeight="1" x14ac:dyDescent="0.2">
      <c r="A71" s="74">
        <f>A70+1</f>
        <v>5</v>
      </c>
      <c r="B71" s="75" t="s">
        <v>156</v>
      </c>
      <c r="C71" s="74" t="s">
        <v>117</v>
      </c>
      <c r="D71" s="74" t="s">
        <v>218</v>
      </c>
      <c r="E71" s="73">
        <v>100</v>
      </c>
      <c r="F71" s="71" t="s">
        <v>379</v>
      </c>
      <c r="G71" s="71">
        <v>2021</v>
      </c>
      <c r="H71" s="69" t="s">
        <v>341</v>
      </c>
    </row>
    <row r="72" spans="1:13" ht="80.25" customHeight="1" x14ac:dyDescent="0.2">
      <c r="A72" s="74">
        <f>A71+1</f>
        <v>6</v>
      </c>
      <c r="B72" s="67" t="s">
        <v>156</v>
      </c>
      <c r="C72" s="67" t="s">
        <v>482</v>
      </c>
      <c r="D72" s="67" t="s">
        <v>483</v>
      </c>
      <c r="E72" s="68">
        <v>500</v>
      </c>
      <c r="F72" s="65" t="s">
        <v>484</v>
      </c>
      <c r="G72" s="65" t="s">
        <v>198</v>
      </c>
      <c r="H72" s="65" t="s">
        <v>351</v>
      </c>
      <c r="K72" s="1"/>
      <c r="L72" s="1"/>
      <c r="M72" s="1"/>
    </row>
    <row r="73" spans="1:13" ht="38.25" x14ac:dyDescent="0.2">
      <c r="A73" s="10" t="s">
        <v>27</v>
      </c>
      <c r="B73" s="25" t="s">
        <v>157</v>
      </c>
      <c r="C73" s="67"/>
      <c r="D73" s="4" t="s">
        <v>105</v>
      </c>
      <c r="E73" s="15">
        <f>SUM(E74:E78)</f>
        <v>6114.9</v>
      </c>
      <c r="F73" s="65"/>
      <c r="G73" s="65"/>
      <c r="H73" s="69"/>
    </row>
    <row r="74" spans="1:13" ht="58.5" customHeight="1" x14ac:dyDescent="0.2">
      <c r="A74" s="74">
        <v>1</v>
      </c>
      <c r="B74" s="75" t="s">
        <v>157</v>
      </c>
      <c r="C74" s="74" t="s">
        <v>312</v>
      </c>
      <c r="D74" s="75" t="s">
        <v>440</v>
      </c>
      <c r="E74" s="73">
        <v>3514.9</v>
      </c>
      <c r="F74" s="71" t="s">
        <v>2</v>
      </c>
      <c r="G74" s="71">
        <v>2018</v>
      </c>
      <c r="H74" s="69" t="s">
        <v>340</v>
      </c>
    </row>
    <row r="75" spans="1:13" ht="52.5" customHeight="1" x14ac:dyDescent="0.2">
      <c r="A75" s="90">
        <v>2</v>
      </c>
      <c r="B75" s="91" t="s">
        <v>157</v>
      </c>
      <c r="C75" s="90" t="s">
        <v>28</v>
      </c>
      <c r="D75" s="67" t="s">
        <v>468</v>
      </c>
      <c r="E75" s="73">
        <v>500</v>
      </c>
      <c r="F75" s="71" t="s">
        <v>2</v>
      </c>
      <c r="G75" s="71">
        <v>2019</v>
      </c>
      <c r="H75" s="69" t="s">
        <v>333</v>
      </c>
    </row>
    <row r="76" spans="1:13" ht="53.25" customHeight="1" x14ac:dyDescent="0.2">
      <c r="A76" s="90"/>
      <c r="B76" s="91"/>
      <c r="C76" s="90"/>
      <c r="D76" s="67" t="s">
        <v>301</v>
      </c>
      <c r="E76" s="73">
        <v>1500</v>
      </c>
      <c r="F76" s="71" t="s">
        <v>2</v>
      </c>
      <c r="G76" s="71">
        <v>2020</v>
      </c>
      <c r="H76" s="69" t="s">
        <v>333</v>
      </c>
    </row>
    <row r="77" spans="1:13" ht="77.25" customHeight="1" x14ac:dyDescent="0.2">
      <c r="A77" s="74">
        <v>3</v>
      </c>
      <c r="B77" s="75" t="s">
        <v>157</v>
      </c>
      <c r="C77" s="74" t="s">
        <v>29</v>
      </c>
      <c r="D77" s="74" t="s">
        <v>332</v>
      </c>
      <c r="E77" s="73">
        <v>500</v>
      </c>
      <c r="F77" s="71" t="s">
        <v>2</v>
      </c>
      <c r="G77" s="71">
        <v>2020</v>
      </c>
      <c r="H77" s="69" t="s">
        <v>341</v>
      </c>
    </row>
    <row r="78" spans="1:13" ht="49.5" customHeight="1" x14ac:dyDescent="0.2">
      <c r="A78" s="74">
        <v>4</v>
      </c>
      <c r="B78" s="75" t="s">
        <v>157</v>
      </c>
      <c r="C78" s="74" t="s">
        <v>30</v>
      </c>
      <c r="D78" s="74" t="s">
        <v>302</v>
      </c>
      <c r="E78" s="73">
        <v>100</v>
      </c>
      <c r="F78" s="71" t="s">
        <v>2</v>
      </c>
      <c r="G78" s="71">
        <v>2019</v>
      </c>
      <c r="H78" s="69" t="s">
        <v>333</v>
      </c>
    </row>
    <row r="79" spans="1:13" ht="42" customHeight="1" x14ac:dyDescent="0.2">
      <c r="A79" s="10" t="s">
        <v>31</v>
      </c>
      <c r="B79" s="24" t="s">
        <v>158</v>
      </c>
      <c r="C79" s="67"/>
      <c r="D79" s="4" t="s">
        <v>105</v>
      </c>
      <c r="E79" s="15">
        <f>SUM(E80:E84)</f>
        <v>2544</v>
      </c>
      <c r="F79" s="65"/>
      <c r="G79" s="65"/>
      <c r="H79" s="69"/>
    </row>
    <row r="80" spans="1:13" s="3" customFormat="1" ht="48.75" customHeight="1" x14ac:dyDescent="0.25">
      <c r="A80" s="74">
        <v>1</v>
      </c>
      <c r="B80" s="75" t="s">
        <v>158</v>
      </c>
      <c r="C80" s="67" t="s">
        <v>375</v>
      </c>
      <c r="D80" s="67" t="s">
        <v>414</v>
      </c>
      <c r="E80" s="68">
        <v>1440</v>
      </c>
      <c r="F80" s="65" t="s">
        <v>2</v>
      </c>
      <c r="G80" s="65">
        <v>2018</v>
      </c>
      <c r="H80" s="69" t="s">
        <v>333</v>
      </c>
      <c r="K80" s="77"/>
      <c r="L80" s="77"/>
      <c r="M80" s="77"/>
    </row>
    <row r="81" spans="1:13" ht="72.75" customHeight="1" x14ac:dyDescent="0.2">
      <c r="A81" s="74">
        <v>2</v>
      </c>
      <c r="B81" s="75" t="s">
        <v>158</v>
      </c>
      <c r="C81" s="74" t="s">
        <v>32</v>
      </c>
      <c r="D81" s="74" t="s">
        <v>376</v>
      </c>
      <c r="E81" s="68"/>
      <c r="F81" s="71" t="s">
        <v>2</v>
      </c>
      <c r="G81" s="71">
        <v>2018</v>
      </c>
      <c r="H81" s="69" t="s">
        <v>139</v>
      </c>
    </row>
    <row r="82" spans="1:13" ht="51" customHeight="1" x14ac:dyDescent="0.2">
      <c r="A82" s="74">
        <f>A81+1</f>
        <v>3</v>
      </c>
      <c r="B82" s="75" t="s">
        <v>158</v>
      </c>
      <c r="C82" s="74" t="s">
        <v>220</v>
      </c>
      <c r="D82" s="67" t="s">
        <v>418</v>
      </c>
      <c r="E82" s="73">
        <v>60</v>
      </c>
      <c r="F82" s="65" t="s">
        <v>2</v>
      </c>
      <c r="G82" s="65">
        <v>2018</v>
      </c>
      <c r="H82" s="69" t="s">
        <v>333</v>
      </c>
    </row>
    <row r="83" spans="1:13" ht="54.75" customHeight="1" x14ac:dyDescent="0.2">
      <c r="A83" s="74">
        <f>A82+1</f>
        <v>4</v>
      </c>
      <c r="B83" s="74" t="s">
        <v>158</v>
      </c>
      <c r="C83" s="74" t="s">
        <v>377</v>
      </c>
      <c r="D83" s="67" t="s">
        <v>423</v>
      </c>
      <c r="E83" s="73">
        <v>739.5</v>
      </c>
      <c r="F83" s="65" t="s">
        <v>2</v>
      </c>
      <c r="G83" s="65">
        <v>2018</v>
      </c>
      <c r="H83" s="69" t="s">
        <v>333</v>
      </c>
    </row>
    <row r="84" spans="1:13" ht="49.5" customHeight="1" x14ac:dyDescent="0.2">
      <c r="A84" s="74">
        <f>A83+1</f>
        <v>5</v>
      </c>
      <c r="B84" s="74" t="s">
        <v>158</v>
      </c>
      <c r="C84" s="74" t="s">
        <v>416</v>
      </c>
      <c r="D84" s="74" t="s">
        <v>417</v>
      </c>
      <c r="E84" s="73">
        <v>304.5</v>
      </c>
      <c r="F84" s="65" t="s">
        <v>2</v>
      </c>
      <c r="G84" s="65">
        <v>2018</v>
      </c>
      <c r="H84" s="69" t="s">
        <v>333</v>
      </c>
    </row>
    <row r="85" spans="1:13" ht="41.25" customHeight="1" x14ac:dyDescent="0.2">
      <c r="A85" s="10" t="s">
        <v>33</v>
      </c>
      <c r="B85" s="24" t="s">
        <v>159</v>
      </c>
      <c r="C85" s="67"/>
      <c r="D85" s="4" t="s">
        <v>105</v>
      </c>
      <c r="E85" s="15">
        <f>SUM(E86:E94)</f>
        <v>2824</v>
      </c>
      <c r="F85" s="65"/>
      <c r="G85" s="65"/>
      <c r="H85" s="69"/>
    </row>
    <row r="86" spans="1:13" ht="63" customHeight="1" x14ac:dyDescent="0.2">
      <c r="A86" s="74">
        <v>1</v>
      </c>
      <c r="B86" s="75" t="s">
        <v>159</v>
      </c>
      <c r="C86" s="74" t="s">
        <v>34</v>
      </c>
      <c r="D86" s="74" t="s">
        <v>415</v>
      </c>
      <c r="E86" s="73" t="s">
        <v>413</v>
      </c>
      <c r="F86" s="71" t="s">
        <v>2</v>
      </c>
      <c r="G86" s="71">
        <v>2018</v>
      </c>
      <c r="H86" s="69" t="s">
        <v>333</v>
      </c>
    </row>
    <row r="87" spans="1:13" ht="45" customHeight="1" x14ac:dyDescent="0.2">
      <c r="A87" s="90">
        <v>2</v>
      </c>
      <c r="B87" s="91" t="s">
        <v>159</v>
      </c>
      <c r="C87" s="90" t="s">
        <v>296</v>
      </c>
      <c r="D87" s="74" t="s">
        <v>334</v>
      </c>
      <c r="E87" s="73">
        <v>2000</v>
      </c>
      <c r="F87" s="71" t="s">
        <v>2</v>
      </c>
      <c r="G87" s="71">
        <v>2020</v>
      </c>
      <c r="H87" s="96" t="s">
        <v>333</v>
      </c>
    </row>
    <row r="88" spans="1:13" ht="36" customHeight="1" x14ac:dyDescent="0.2">
      <c r="A88" s="90"/>
      <c r="B88" s="91"/>
      <c r="C88" s="90"/>
      <c r="D88" s="74" t="s">
        <v>297</v>
      </c>
      <c r="E88" s="73" t="s">
        <v>222</v>
      </c>
      <c r="F88" s="71" t="s">
        <v>221</v>
      </c>
      <c r="G88" s="71" t="s">
        <v>298</v>
      </c>
      <c r="H88" s="96"/>
    </row>
    <row r="89" spans="1:13" ht="66.75" customHeight="1" x14ac:dyDescent="0.2">
      <c r="A89" s="74">
        <v>3</v>
      </c>
      <c r="B89" s="66" t="s">
        <v>159</v>
      </c>
      <c r="C89" s="67" t="s">
        <v>300</v>
      </c>
      <c r="D89" s="67" t="s">
        <v>414</v>
      </c>
      <c r="E89" s="68" t="s">
        <v>413</v>
      </c>
      <c r="F89" s="65" t="s">
        <v>2</v>
      </c>
      <c r="G89" s="65">
        <v>2018</v>
      </c>
      <c r="H89" s="69" t="s">
        <v>343</v>
      </c>
    </row>
    <row r="90" spans="1:13" ht="65.25" customHeight="1" x14ac:dyDescent="0.2">
      <c r="A90" s="67">
        <v>4</v>
      </c>
      <c r="B90" s="66" t="s">
        <v>159</v>
      </c>
      <c r="C90" s="67" t="s">
        <v>299</v>
      </c>
      <c r="D90" s="67" t="s">
        <v>303</v>
      </c>
      <c r="E90" s="68" t="s">
        <v>222</v>
      </c>
      <c r="F90" s="65" t="s">
        <v>2</v>
      </c>
      <c r="G90" s="65">
        <v>2020</v>
      </c>
      <c r="H90" s="69" t="s">
        <v>343</v>
      </c>
    </row>
    <row r="91" spans="1:13" ht="64.5" customHeight="1" x14ac:dyDescent="0.2">
      <c r="A91" s="74">
        <v>5</v>
      </c>
      <c r="B91" s="75" t="s">
        <v>159</v>
      </c>
      <c r="C91" s="67" t="s">
        <v>510</v>
      </c>
      <c r="D91" s="74" t="s">
        <v>374</v>
      </c>
      <c r="E91" s="73"/>
      <c r="F91" s="71" t="s">
        <v>2</v>
      </c>
      <c r="G91" s="71">
        <v>2018</v>
      </c>
      <c r="H91" s="69" t="s">
        <v>333</v>
      </c>
    </row>
    <row r="92" spans="1:13" ht="60.75" customHeight="1" x14ac:dyDescent="0.2">
      <c r="A92" s="74">
        <v>6</v>
      </c>
      <c r="B92" s="75" t="s">
        <v>159</v>
      </c>
      <c r="C92" s="74" t="s">
        <v>96</v>
      </c>
      <c r="D92" s="74" t="s">
        <v>223</v>
      </c>
      <c r="E92" s="73" t="s">
        <v>222</v>
      </c>
      <c r="F92" s="71" t="s">
        <v>2</v>
      </c>
      <c r="G92" s="71">
        <v>2020</v>
      </c>
      <c r="H92" s="69" t="s">
        <v>333</v>
      </c>
    </row>
    <row r="93" spans="1:13" ht="63.75" customHeight="1" x14ac:dyDescent="0.2">
      <c r="A93" s="74">
        <v>7</v>
      </c>
      <c r="B93" s="75" t="s">
        <v>159</v>
      </c>
      <c r="C93" s="74" t="s">
        <v>122</v>
      </c>
      <c r="D93" s="74" t="s">
        <v>397</v>
      </c>
      <c r="E93" s="73">
        <v>800</v>
      </c>
      <c r="F93" s="71" t="s">
        <v>2</v>
      </c>
      <c r="G93" s="71">
        <v>2018</v>
      </c>
      <c r="H93" s="69" t="s">
        <v>333</v>
      </c>
    </row>
    <row r="94" spans="1:13" s="35" customFormat="1" ht="54.75" customHeight="1" x14ac:dyDescent="0.2">
      <c r="A94" s="74">
        <v>8</v>
      </c>
      <c r="B94" s="67" t="s">
        <v>159</v>
      </c>
      <c r="C94" s="67" t="s">
        <v>369</v>
      </c>
      <c r="D94" s="67" t="s">
        <v>362</v>
      </c>
      <c r="E94" s="37">
        <v>24</v>
      </c>
      <c r="F94" s="65" t="s">
        <v>2</v>
      </c>
      <c r="G94" s="65">
        <v>2018</v>
      </c>
      <c r="H94" s="67" t="s">
        <v>123</v>
      </c>
      <c r="K94" s="48"/>
      <c r="L94" s="48"/>
      <c r="M94" s="48"/>
    </row>
    <row r="95" spans="1:13" ht="41.25" customHeight="1" x14ac:dyDescent="0.2">
      <c r="A95" s="10" t="s">
        <v>99</v>
      </c>
      <c r="B95" s="24" t="s">
        <v>160</v>
      </c>
      <c r="C95" s="67"/>
      <c r="D95" s="4" t="s">
        <v>105</v>
      </c>
      <c r="E95" s="15">
        <f>SUM(E96:E107)</f>
        <v>6141</v>
      </c>
      <c r="F95" s="65"/>
      <c r="G95" s="65"/>
      <c r="H95" s="69"/>
    </row>
    <row r="96" spans="1:13" ht="59.25" customHeight="1" x14ac:dyDescent="0.2">
      <c r="A96" s="74">
        <v>1</v>
      </c>
      <c r="B96" s="66" t="s">
        <v>160</v>
      </c>
      <c r="C96" s="67" t="s">
        <v>304</v>
      </c>
      <c r="D96" s="67" t="s">
        <v>208</v>
      </c>
      <c r="E96" s="68">
        <v>60</v>
      </c>
      <c r="F96" s="65" t="s">
        <v>2</v>
      </c>
      <c r="G96" s="65">
        <v>2018</v>
      </c>
      <c r="H96" s="65" t="s">
        <v>333</v>
      </c>
    </row>
    <row r="97" spans="1:13" ht="59.25" customHeight="1" x14ac:dyDescent="0.2">
      <c r="A97" s="74">
        <v>2</v>
      </c>
      <c r="B97" s="66" t="s">
        <v>160</v>
      </c>
      <c r="C97" s="67" t="s">
        <v>304</v>
      </c>
      <c r="D97" s="67" t="s">
        <v>530</v>
      </c>
      <c r="E97" s="68" t="s">
        <v>222</v>
      </c>
      <c r="F97" s="65" t="s">
        <v>2</v>
      </c>
      <c r="G97" s="65">
        <v>2019</v>
      </c>
      <c r="H97" s="65" t="s">
        <v>333</v>
      </c>
    </row>
    <row r="98" spans="1:13" ht="165" customHeight="1" x14ac:dyDescent="0.2">
      <c r="A98" s="67">
        <v>3</v>
      </c>
      <c r="B98" s="66" t="s">
        <v>160</v>
      </c>
      <c r="C98" s="67" t="s">
        <v>100</v>
      </c>
      <c r="D98" s="67" t="s">
        <v>305</v>
      </c>
      <c r="E98" s="68">
        <v>2000</v>
      </c>
      <c r="F98" s="65" t="s">
        <v>2</v>
      </c>
      <c r="G98" s="65">
        <v>2018</v>
      </c>
      <c r="H98" s="65" t="s">
        <v>333</v>
      </c>
    </row>
    <row r="99" spans="1:13" ht="36.75" customHeight="1" x14ac:dyDescent="0.2">
      <c r="A99" s="67">
        <v>4</v>
      </c>
      <c r="B99" s="66" t="s">
        <v>160</v>
      </c>
      <c r="C99" s="67" t="s">
        <v>391</v>
      </c>
      <c r="D99" s="67" t="s">
        <v>392</v>
      </c>
      <c r="E99" s="68">
        <v>981</v>
      </c>
      <c r="F99" s="65" t="s">
        <v>2</v>
      </c>
      <c r="G99" s="65">
        <v>2018</v>
      </c>
      <c r="H99" s="69" t="s">
        <v>112</v>
      </c>
    </row>
    <row r="100" spans="1:13" s="35" customFormat="1" ht="0.75" hidden="1" customHeight="1" x14ac:dyDescent="0.2">
      <c r="A100" s="67"/>
      <c r="B100" s="67" t="s">
        <v>160</v>
      </c>
      <c r="C100" s="67"/>
      <c r="D100" s="67"/>
      <c r="E100" s="37"/>
      <c r="F100" s="65"/>
      <c r="G100" s="9"/>
      <c r="H100" s="9"/>
      <c r="K100" s="48"/>
      <c r="L100" s="48"/>
      <c r="M100" s="48"/>
    </row>
    <row r="101" spans="1:13" ht="83.25" customHeight="1" x14ac:dyDescent="0.2">
      <c r="A101" s="74">
        <v>5</v>
      </c>
      <c r="B101" s="75" t="s">
        <v>160</v>
      </c>
      <c r="C101" s="74" t="s">
        <v>135</v>
      </c>
      <c r="D101" s="74" t="s">
        <v>427</v>
      </c>
      <c r="E101" s="73" t="s">
        <v>222</v>
      </c>
      <c r="F101" s="71" t="s">
        <v>2</v>
      </c>
      <c r="G101" s="71">
        <v>2018</v>
      </c>
      <c r="H101" s="70" t="s">
        <v>131</v>
      </c>
    </row>
    <row r="102" spans="1:13" ht="63.75" customHeight="1" x14ac:dyDescent="0.2">
      <c r="A102" s="74">
        <v>6</v>
      </c>
      <c r="B102" s="75" t="s">
        <v>160</v>
      </c>
      <c r="C102" s="74" t="s">
        <v>101</v>
      </c>
      <c r="D102" s="74" t="s">
        <v>419</v>
      </c>
      <c r="E102" s="73">
        <v>100</v>
      </c>
      <c r="F102" s="71" t="s">
        <v>177</v>
      </c>
      <c r="G102" s="71">
        <v>2018</v>
      </c>
      <c r="H102" s="69" t="s">
        <v>347</v>
      </c>
    </row>
    <row r="103" spans="1:13" ht="61.5" customHeight="1" x14ac:dyDescent="0.2">
      <c r="A103" s="74">
        <v>7</v>
      </c>
      <c r="B103" s="75" t="s">
        <v>160</v>
      </c>
      <c r="C103" s="74" t="s">
        <v>102</v>
      </c>
      <c r="D103" s="74" t="s">
        <v>335</v>
      </c>
      <c r="E103" s="73" t="s">
        <v>413</v>
      </c>
      <c r="F103" s="71" t="s">
        <v>177</v>
      </c>
      <c r="G103" s="71">
        <v>2018</v>
      </c>
      <c r="H103" s="70" t="s">
        <v>215</v>
      </c>
    </row>
    <row r="104" spans="1:13" ht="78.75" customHeight="1" x14ac:dyDescent="0.2">
      <c r="A104" s="74">
        <v>8</v>
      </c>
      <c r="B104" s="75" t="s">
        <v>160</v>
      </c>
      <c r="C104" s="67" t="s">
        <v>511</v>
      </c>
      <c r="D104" s="74" t="s">
        <v>513</v>
      </c>
      <c r="E104" s="73">
        <v>500</v>
      </c>
      <c r="F104" s="71" t="s">
        <v>177</v>
      </c>
      <c r="G104" s="71">
        <v>2019</v>
      </c>
      <c r="H104" s="69" t="s">
        <v>515</v>
      </c>
    </row>
    <row r="105" spans="1:13" ht="53.25" customHeight="1" x14ac:dyDescent="0.2">
      <c r="A105" s="90">
        <v>9</v>
      </c>
      <c r="B105" s="91" t="s">
        <v>160</v>
      </c>
      <c r="C105" s="90" t="s">
        <v>145</v>
      </c>
      <c r="D105" s="67" t="s">
        <v>280</v>
      </c>
      <c r="E105" s="73">
        <v>500</v>
      </c>
      <c r="F105" s="93" t="s">
        <v>177</v>
      </c>
      <c r="G105" s="71">
        <v>2020</v>
      </c>
      <c r="H105" s="92" t="s">
        <v>348</v>
      </c>
    </row>
    <row r="106" spans="1:13" ht="45" customHeight="1" x14ac:dyDescent="0.2">
      <c r="A106" s="90"/>
      <c r="B106" s="91"/>
      <c r="C106" s="90"/>
      <c r="D106" s="67" t="s">
        <v>281</v>
      </c>
      <c r="E106" s="73">
        <v>1500</v>
      </c>
      <c r="F106" s="93"/>
      <c r="G106" s="71">
        <v>2021</v>
      </c>
      <c r="H106" s="92"/>
    </row>
    <row r="107" spans="1:13" ht="81" customHeight="1" x14ac:dyDescent="0.2">
      <c r="A107" s="74">
        <v>9</v>
      </c>
      <c r="B107" s="75" t="s">
        <v>160</v>
      </c>
      <c r="C107" s="67" t="s">
        <v>512</v>
      </c>
      <c r="D107" s="74" t="s">
        <v>514</v>
      </c>
      <c r="E107" s="73">
        <v>500</v>
      </c>
      <c r="F107" s="71" t="s">
        <v>177</v>
      </c>
      <c r="G107" s="71">
        <v>2019</v>
      </c>
      <c r="H107" s="69" t="s">
        <v>515</v>
      </c>
    </row>
    <row r="108" spans="1:13" ht="41.25" customHeight="1" x14ac:dyDescent="0.2">
      <c r="A108" s="10" t="s">
        <v>35</v>
      </c>
      <c r="B108" s="24" t="s">
        <v>161</v>
      </c>
      <c r="C108" s="67"/>
      <c r="D108" s="4" t="s">
        <v>105</v>
      </c>
      <c r="E108" s="15">
        <f>SUM(E109:E121)</f>
        <v>3060</v>
      </c>
      <c r="F108" s="65"/>
      <c r="G108" s="65"/>
      <c r="H108" s="69"/>
    </row>
    <row r="109" spans="1:13" ht="61.5" customHeight="1" x14ac:dyDescent="0.2">
      <c r="A109" s="74">
        <v>1</v>
      </c>
      <c r="B109" s="97" t="s">
        <v>161</v>
      </c>
      <c r="C109" s="97" t="s">
        <v>456</v>
      </c>
      <c r="D109" s="74" t="s">
        <v>393</v>
      </c>
      <c r="E109" s="73">
        <v>910</v>
      </c>
      <c r="F109" s="71" t="s">
        <v>2</v>
      </c>
      <c r="G109" s="71">
        <v>2018</v>
      </c>
      <c r="H109" s="70" t="s">
        <v>420</v>
      </c>
    </row>
    <row r="110" spans="1:13" ht="51" customHeight="1" x14ac:dyDescent="0.2">
      <c r="A110" s="74"/>
      <c r="B110" s="98"/>
      <c r="C110" s="98"/>
      <c r="D110" s="74" t="s">
        <v>531</v>
      </c>
      <c r="E110" s="73" t="s">
        <v>222</v>
      </c>
      <c r="F110" s="71" t="s">
        <v>2</v>
      </c>
      <c r="G110" s="71">
        <v>2019</v>
      </c>
      <c r="H110" s="70" t="s">
        <v>420</v>
      </c>
    </row>
    <row r="111" spans="1:13" s="35" customFormat="1" ht="45.75" customHeight="1" x14ac:dyDescent="0.2">
      <c r="A111" s="67">
        <v>2</v>
      </c>
      <c r="B111" s="67" t="s">
        <v>161</v>
      </c>
      <c r="C111" s="67" t="s">
        <v>445</v>
      </c>
      <c r="D111" s="67" t="s">
        <v>446</v>
      </c>
      <c r="E111" s="68">
        <v>0</v>
      </c>
      <c r="F111" s="65" t="s">
        <v>2</v>
      </c>
      <c r="G111" s="65">
        <v>2018</v>
      </c>
      <c r="H111" s="67" t="s">
        <v>209</v>
      </c>
      <c r="K111" s="48"/>
      <c r="L111" s="48"/>
      <c r="M111" s="48"/>
    </row>
    <row r="112" spans="1:13" ht="91.5" customHeight="1" x14ac:dyDescent="0.2">
      <c r="A112" s="67">
        <v>3</v>
      </c>
      <c r="B112" s="67" t="s">
        <v>161</v>
      </c>
      <c r="C112" s="67" t="s">
        <v>447</v>
      </c>
      <c r="D112" s="75" t="s">
        <v>534</v>
      </c>
      <c r="E112" s="40"/>
      <c r="F112" s="65" t="s">
        <v>207</v>
      </c>
      <c r="G112" s="65">
        <v>2018</v>
      </c>
      <c r="H112" s="67" t="s">
        <v>535</v>
      </c>
    </row>
    <row r="113" spans="1:8" ht="50.25" customHeight="1" x14ac:dyDescent="0.2">
      <c r="A113" s="90">
        <v>4</v>
      </c>
      <c r="B113" s="91" t="s">
        <v>161</v>
      </c>
      <c r="C113" s="90" t="s">
        <v>336</v>
      </c>
      <c r="D113" s="74" t="s">
        <v>225</v>
      </c>
      <c r="E113" s="73">
        <v>500</v>
      </c>
      <c r="F113" s="71" t="s">
        <v>224</v>
      </c>
      <c r="G113" s="65">
        <v>2019</v>
      </c>
      <c r="H113" s="96" t="s">
        <v>215</v>
      </c>
    </row>
    <row r="114" spans="1:8" ht="44.25" customHeight="1" x14ac:dyDescent="0.2">
      <c r="A114" s="90"/>
      <c r="B114" s="91"/>
      <c r="C114" s="90"/>
      <c r="D114" s="74" t="s">
        <v>226</v>
      </c>
      <c r="E114" s="73" t="s">
        <v>222</v>
      </c>
      <c r="F114" s="71" t="s">
        <v>2</v>
      </c>
      <c r="G114" s="65">
        <v>2020</v>
      </c>
      <c r="H114" s="96"/>
    </row>
    <row r="115" spans="1:8" ht="55.5" customHeight="1" x14ac:dyDescent="0.2">
      <c r="A115" s="74">
        <v>5</v>
      </c>
      <c r="B115" s="75" t="s">
        <v>161</v>
      </c>
      <c r="C115" s="74" t="s">
        <v>290</v>
      </c>
      <c r="D115" s="74" t="s">
        <v>387</v>
      </c>
      <c r="E115" s="73" t="s">
        <v>222</v>
      </c>
      <c r="F115" s="71" t="s">
        <v>2</v>
      </c>
      <c r="G115" s="71">
        <v>2019</v>
      </c>
      <c r="H115" s="69" t="s">
        <v>210</v>
      </c>
    </row>
    <row r="116" spans="1:8" ht="65.25" customHeight="1" x14ac:dyDescent="0.2">
      <c r="A116" s="74">
        <v>6</v>
      </c>
      <c r="B116" s="75" t="s">
        <v>161</v>
      </c>
      <c r="C116" s="74" t="s">
        <v>43</v>
      </c>
      <c r="D116" s="74" t="s">
        <v>529</v>
      </c>
      <c r="E116" s="73">
        <v>500</v>
      </c>
      <c r="F116" s="71" t="s">
        <v>2</v>
      </c>
      <c r="G116" s="71">
        <v>2019</v>
      </c>
      <c r="H116" s="70" t="s">
        <v>131</v>
      </c>
    </row>
    <row r="117" spans="1:8" ht="105.75" customHeight="1" x14ac:dyDescent="0.2">
      <c r="A117" s="74">
        <f t="shared" ref="A117:A121" si="4">A116+1</f>
        <v>7</v>
      </c>
      <c r="B117" s="75" t="s">
        <v>161</v>
      </c>
      <c r="C117" s="74" t="s">
        <v>291</v>
      </c>
      <c r="D117" s="74" t="s">
        <v>306</v>
      </c>
      <c r="E117" s="73"/>
      <c r="F117" s="71" t="s">
        <v>292</v>
      </c>
      <c r="G117" s="71" t="s">
        <v>293</v>
      </c>
      <c r="H117" s="70" t="s">
        <v>128</v>
      </c>
    </row>
    <row r="118" spans="1:8" ht="47.25" customHeight="1" x14ac:dyDescent="0.2">
      <c r="A118" s="74">
        <f t="shared" si="4"/>
        <v>8</v>
      </c>
      <c r="B118" s="75" t="s">
        <v>161</v>
      </c>
      <c r="C118" s="74" t="s">
        <v>294</v>
      </c>
      <c r="D118" s="74" t="s">
        <v>455</v>
      </c>
      <c r="E118" s="73"/>
      <c r="F118" s="71" t="s">
        <v>207</v>
      </c>
      <c r="G118" s="71">
        <v>2018</v>
      </c>
      <c r="H118" s="70" t="s">
        <v>337</v>
      </c>
    </row>
    <row r="119" spans="1:8" ht="93.75" customHeight="1" x14ac:dyDescent="0.2">
      <c r="A119" s="74">
        <f t="shared" si="4"/>
        <v>9</v>
      </c>
      <c r="B119" s="75" t="s">
        <v>161</v>
      </c>
      <c r="C119" s="74" t="s">
        <v>36</v>
      </c>
      <c r="D119" s="74" t="s">
        <v>470</v>
      </c>
      <c r="E119" s="73">
        <v>500</v>
      </c>
      <c r="F119" s="71" t="s">
        <v>2</v>
      </c>
      <c r="G119" s="71">
        <v>2019</v>
      </c>
      <c r="H119" s="70" t="s">
        <v>338</v>
      </c>
    </row>
    <row r="120" spans="1:8" ht="75" customHeight="1" x14ac:dyDescent="0.2">
      <c r="A120" s="74">
        <f t="shared" si="4"/>
        <v>10</v>
      </c>
      <c r="B120" s="75" t="s">
        <v>161</v>
      </c>
      <c r="C120" s="74" t="s">
        <v>124</v>
      </c>
      <c r="D120" s="74" t="s">
        <v>264</v>
      </c>
      <c r="E120" s="73">
        <v>150</v>
      </c>
      <c r="F120" s="71" t="s">
        <v>265</v>
      </c>
      <c r="G120" s="71">
        <v>2019</v>
      </c>
      <c r="H120" s="70" t="s">
        <v>189</v>
      </c>
    </row>
    <row r="121" spans="1:8" ht="73.5" customHeight="1" x14ac:dyDescent="0.2">
      <c r="A121" s="74">
        <f t="shared" si="4"/>
        <v>11</v>
      </c>
      <c r="B121" s="75" t="s">
        <v>161</v>
      </c>
      <c r="C121" s="74" t="s">
        <v>295</v>
      </c>
      <c r="D121" s="75" t="s">
        <v>307</v>
      </c>
      <c r="E121" s="73">
        <v>500</v>
      </c>
      <c r="F121" s="71" t="s">
        <v>469</v>
      </c>
      <c r="G121" s="71">
        <v>2020</v>
      </c>
      <c r="H121" s="70" t="s">
        <v>189</v>
      </c>
    </row>
    <row r="122" spans="1:8" ht="38.25" x14ac:dyDescent="0.2">
      <c r="A122" s="10" t="s">
        <v>37</v>
      </c>
      <c r="B122" s="25" t="s">
        <v>162</v>
      </c>
      <c r="C122" s="4"/>
      <c r="D122" s="4" t="s">
        <v>105</v>
      </c>
      <c r="E122" s="15">
        <f>SUM(E123:E126)</f>
        <v>1500</v>
      </c>
      <c r="F122" s="7"/>
      <c r="G122" s="7"/>
      <c r="H122" s="38"/>
    </row>
    <row r="123" spans="1:8" ht="71.25" customHeight="1" x14ac:dyDescent="0.2">
      <c r="A123" s="74">
        <v>1</v>
      </c>
      <c r="B123" s="97" t="s">
        <v>162</v>
      </c>
      <c r="C123" s="97" t="s">
        <v>143</v>
      </c>
      <c r="D123" s="74" t="s">
        <v>394</v>
      </c>
      <c r="E123" s="73">
        <v>500</v>
      </c>
      <c r="F123" s="71" t="s">
        <v>2</v>
      </c>
      <c r="G123" s="71">
        <v>2018</v>
      </c>
      <c r="H123" s="70" t="s">
        <v>420</v>
      </c>
    </row>
    <row r="124" spans="1:8" ht="38.25" customHeight="1" x14ac:dyDescent="0.2">
      <c r="A124" s="74">
        <v>2</v>
      </c>
      <c r="B124" s="98"/>
      <c r="C124" s="98"/>
      <c r="D124" s="74" t="s">
        <v>532</v>
      </c>
      <c r="E124" s="73" t="s">
        <v>222</v>
      </c>
      <c r="F124" s="71" t="s">
        <v>2</v>
      </c>
      <c r="G124" s="71">
        <v>2019</v>
      </c>
      <c r="H124" s="70" t="s">
        <v>420</v>
      </c>
    </row>
    <row r="125" spans="1:8" ht="71.25" customHeight="1" x14ac:dyDescent="0.2">
      <c r="A125" s="74">
        <v>3</v>
      </c>
      <c r="B125" s="75" t="s">
        <v>162</v>
      </c>
      <c r="C125" s="74" t="s">
        <v>38</v>
      </c>
      <c r="D125" s="74" t="s">
        <v>488</v>
      </c>
      <c r="E125" s="73">
        <v>500</v>
      </c>
      <c r="F125" s="71" t="s">
        <v>469</v>
      </c>
      <c r="G125" s="71">
        <v>2020</v>
      </c>
      <c r="H125" s="70" t="s">
        <v>479</v>
      </c>
    </row>
    <row r="126" spans="1:8" ht="71.25" customHeight="1" x14ac:dyDescent="0.2">
      <c r="A126" s="74">
        <v>4</v>
      </c>
      <c r="B126" s="75" t="s">
        <v>162</v>
      </c>
      <c r="C126" s="74" t="s">
        <v>517</v>
      </c>
      <c r="D126" s="74" t="s">
        <v>516</v>
      </c>
      <c r="E126" s="73">
        <v>500</v>
      </c>
      <c r="F126" s="71" t="s">
        <v>469</v>
      </c>
      <c r="G126" s="71">
        <v>2020</v>
      </c>
      <c r="H126" s="70" t="s">
        <v>479</v>
      </c>
    </row>
    <row r="127" spans="1:8" ht="45.75" customHeight="1" x14ac:dyDescent="0.2">
      <c r="A127" s="10" t="s">
        <v>39</v>
      </c>
      <c r="B127" s="24" t="s">
        <v>163</v>
      </c>
      <c r="C127" s="67"/>
      <c r="D127" s="4" t="s">
        <v>105</v>
      </c>
      <c r="E127" s="15">
        <f>SUM(E128:E146)</f>
        <v>25015</v>
      </c>
      <c r="F127" s="65"/>
      <c r="G127" s="65"/>
      <c r="H127" s="69"/>
    </row>
    <row r="128" spans="1:8" ht="29.25" customHeight="1" x14ac:dyDescent="0.2">
      <c r="A128" s="97">
        <v>1</v>
      </c>
      <c r="B128" s="97" t="s">
        <v>163</v>
      </c>
      <c r="C128" s="84" t="s">
        <v>473</v>
      </c>
      <c r="D128" s="67" t="s">
        <v>227</v>
      </c>
      <c r="E128" s="73">
        <v>15</v>
      </c>
      <c r="F128" s="65" t="s">
        <v>2</v>
      </c>
      <c r="G128" s="65">
        <v>2018</v>
      </c>
      <c r="H128" s="69" t="s">
        <v>209</v>
      </c>
    </row>
    <row r="129" spans="1:13" ht="40.5" customHeight="1" x14ac:dyDescent="0.2">
      <c r="A129" s="98"/>
      <c r="B129" s="98"/>
      <c r="C129" s="85"/>
      <c r="D129" s="67" t="s">
        <v>474</v>
      </c>
      <c r="E129" s="73">
        <v>200</v>
      </c>
      <c r="F129" s="65" t="s">
        <v>2</v>
      </c>
      <c r="G129" s="65">
        <v>2019</v>
      </c>
      <c r="H129" s="69" t="s">
        <v>112</v>
      </c>
    </row>
    <row r="130" spans="1:13" s="35" customFormat="1" ht="50.25" customHeight="1" x14ac:dyDescent="0.2">
      <c r="A130" s="67">
        <v>2</v>
      </c>
      <c r="B130" s="67" t="s">
        <v>163</v>
      </c>
      <c r="C130" s="41" t="s">
        <v>403</v>
      </c>
      <c r="D130" s="67" t="s">
        <v>380</v>
      </c>
      <c r="E130" s="37">
        <v>20</v>
      </c>
      <c r="F130" s="65" t="s">
        <v>2</v>
      </c>
      <c r="G130" s="9">
        <v>2018</v>
      </c>
      <c r="H130" s="67" t="s">
        <v>123</v>
      </c>
      <c r="I130" s="39">
        <v>65</v>
      </c>
      <c r="K130" s="48"/>
      <c r="L130" s="48"/>
      <c r="M130" s="48"/>
    </row>
    <row r="131" spans="1:13" ht="60.75" customHeight="1" x14ac:dyDescent="0.2">
      <c r="A131" s="74">
        <v>2</v>
      </c>
      <c r="B131" s="75" t="s">
        <v>163</v>
      </c>
      <c r="C131" s="74" t="s">
        <v>40</v>
      </c>
      <c r="D131" s="74" t="s">
        <v>266</v>
      </c>
      <c r="E131" s="73">
        <v>15000</v>
      </c>
      <c r="F131" s="71" t="s">
        <v>193</v>
      </c>
      <c r="G131" s="71">
        <v>2019</v>
      </c>
      <c r="H131" s="70" t="s">
        <v>142</v>
      </c>
    </row>
    <row r="132" spans="1:13" ht="60.75" customHeight="1" x14ac:dyDescent="0.2">
      <c r="A132" s="74">
        <v>3</v>
      </c>
      <c r="B132" s="75" t="s">
        <v>163</v>
      </c>
      <c r="C132" s="74" t="s">
        <v>41</v>
      </c>
      <c r="D132" s="93" t="s">
        <v>228</v>
      </c>
      <c r="E132" s="94">
        <v>100</v>
      </c>
      <c r="F132" s="93" t="s">
        <v>2</v>
      </c>
      <c r="G132" s="93">
        <v>2018</v>
      </c>
      <c r="H132" s="92" t="s">
        <v>349</v>
      </c>
    </row>
    <row r="133" spans="1:13" ht="78.75" customHeight="1" x14ac:dyDescent="0.2">
      <c r="A133" s="74">
        <v>4</v>
      </c>
      <c r="B133" s="75" t="s">
        <v>163</v>
      </c>
      <c r="C133" s="74" t="s">
        <v>42</v>
      </c>
      <c r="D133" s="93"/>
      <c r="E133" s="94"/>
      <c r="F133" s="93"/>
      <c r="G133" s="93"/>
      <c r="H133" s="92"/>
    </row>
    <row r="134" spans="1:13" ht="57.75" customHeight="1" x14ac:dyDescent="0.2">
      <c r="A134" s="74">
        <v>5</v>
      </c>
      <c r="B134" s="75" t="s">
        <v>163</v>
      </c>
      <c r="C134" s="74" t="s">
        <v>457</v>
      </c>
      <c r="D134" s="71" t="s">
        <v>458</v>
      </c>
      <c r="E134" s="73"/>
      <c r="F134" s="71" t="s">
        <v>2</v>
      </c>
      <c r="G134" s="71">
        <v>2018</v>
      </c>
      <c r="H134" s="70" t="s">
        <v>138</v>
      </c>
    </row>
    <row r="135" spans="1:13" s="3" customFormat="1" ht="58.5" customHeight="1" x14ac:dyDescent="0.25">
      <c r="A135" s="74">
        <v>6</v>
      </c>
      <c r="B135" s="97" t="s">
        <v>163</v>
      </c>
      <c r="C135" s="97" t="s">
        <v>421</v>
      </c>
      <c r="D135" s="67" t="s">
        <v>437</v>
      </c>
      <c r="E135" s="68">
        <v>600</v>
      </c>
      <c r="F135" s="65" t="s">
        <v>2</v>
      </c>
      <c r="G135" s="65">
        <v>2018</v>
      </c>
      <c r="H135" s="70" t="s">
        <v>420</v>
      </c>
      <c r="K135" s="77"/>
      <c r="L135" s="77"/>
      <c r="M135" s="77"/>
    </row>
    <row r="136" spans="1:13" s="3" customFormat="1" ht="34.5" customHeight="1" x14ac:dyDescent="0.25">
      <c r="A136" s="74"/>
      <c r="B136" s="98"/>
      <c r="C136" s="98"/>
      <c r="D136" s="67" t="s">
        <v>533</v>
      </c>
      <c r="E136" s="68" t="s">
        <v>222</v>
      </c>
      <c r="F136" s="65" t="s">
        <v>2</v>
      </c>
      <c r="G136" s="65">
        <v>2019</v>
      </c>
      <c r="H136" s="70" t="s">
        <v>420</v>
      </c>
      <c r="K136" s="77"/>
      <c r="L136" s="77"/>
      <c r="M136" s="77"/>
    </row>
    <row r="137" spans="1:13" s="35" customFormat="1" ht="45.75" customHeight="1" x14ac:dyDescent="0.2">
      <c r="A137" s="74">
        <v>7</v>
      </c>
      <c r="B137" s="67" t="s">
        <v>163</v>
      </c>
      <c r="C137" s="67" t="s">
        <v>370</v>
      </c>
      <c r="D137" s="67" t="s">
        <v>362</v>
      </c>
      <c r="E137" s="37">
        <v>20</v>
      </c>
      <c r="F137" s="65" t="s">
        <v>2</v>
      </c>
      <c r="G137" s="9">
        <v>2018</v>
      </c>
      <c r="H137" s="67" t="s">
        <v>123</v>
      </c>
      <c r="K137" s="48"/>
      <c r="L137" s="48"/>
      <c r="M137" s="48"/>
    </row>
    <row r="138" spans="1:13" s="35" customFormat="1" ht="40.5" customHeight="1" x14ac:dyDescent="0.2">
      <c r="A138" s="74">
        <v>8</v>
      </c>
      <c r="B138" s="67" t="s">
        <v>163</v>
      </c>
      <c r="C138" s="67" t="s">
        <v>371</v>
      </c>
      <c r="D138" s="67" t="s">
        <v>362</v>
      </c>
      <c r="E138" s="37">
        <v>20</v>
      </c>
      <c r="F138" s="65" t="s">
        <v>2</v>
      </c>
      <c r="G138" s="9">
        <v>2018</v>
      </c>
      <c r="H138" s="67" t="s">
        <v>123</v>
      </c>
      <c r="K138" s="48"/>
      <c r="L138" s="48"/>
      <c r="M138" s="48"/>
    </row>
    <row r="139" spans="1:13" s="35" customFormat="1" ht="45" customHeight="1" x14ac:dyDescent="0.2">
      <c r="A139" s="74">
        <f>A138+1</f>
        <v>9</v>
      </c>
      <c r="B139" s="67" t="s">
        <v>163</v>
      </c>
      <c r="C139" s="67" t="s">
        <v>372</v>
      </c>
      <c r="D139" s="67" t="s">
        <v>362</v>
      </c>
      <c r="E139" s="37">
        <v>20</v>
      </c>
      <c r="F139" s="65" t="s">
        <v>2</v>
      </c>
      <c r="G139" s="9">
        <v>2018</v>
      </c>
      <c r="H139" s="67" t="s">
        <v>123</v>
      </c>
      <c r="K139" s="48"/>
      <c r="L139" s="48"/>
      <c r="M139" s="48"/>
    </row>
    <row r="140" spans="1:13" ht="51.75" customHeight="1" x14ac:dyDescent="0.2">
      <c r="A140" s="74">
        <f>A139+1</f>
        <v>10</v>
      </c>
      <c r="B140" s="75" t="s">
        <v>163</v>
      </c>
      <c r="C140" s="74" t="s">
        <v>48</v>
      </c>
      <c r="D140" s="74" t="s">
        <v>475</v>
      </c>
      <c r="E140" s="73">
        <v>20</v>
      </c>
      <c r="F140" s="71" t="s">
        <v>2</v>
      </c>
      <c r="G140" s="71">
        <v>2019</v>
      </c>
      <c r="H140" s="69" t="s">
        <v>123</v>
      </c>
    </row>
    <row r="141" spans="1:13" ht="36" customHeight="1" x14ac:dyDescent="0.2">
      <c r="A141" s="90">
        <f>A140+1</f>
        <v>11</v>
      </c>
      <c r="B141" s="95" t="s">
        <v>163</v>
      </c>
      <c r="C141" s="90" t="s">
        <v>49</v>
      </c>
      <c r="D141" s="74" t="s">
        <v>231</v>
      </c>
      <c r="E141" s="73">
        <v>500</v>
      </c>
      <c r="F141" s="71" t="s">
        <v>2</v>
      </c>
      <c r="G141" s="71">
        <v>2019</v>
      </c>
      <c r="H141" s="96" t="s">
        <v>131</v>
      </c>
    </row>
    <row r="142" spans="1:13" ht="25.5" customHeight="1" x14ac:dyDescent="0.2">
      <c r="A142" s="90"/>
      <c r="B142" s="95"/>
      <c r="C142" s="90"/>
      <c r="D142" s="74" t="s">
        <v>49</v>
      </c>
      <c r="E142" s="73">
        <v>1500</v>
      </c>
      <c r="F142" s="71" t="s">
        <v>2</v>
      </c>
      <c r="G142" s="71">
        <v>2020</v>
      </c>
      <c r="H142" s="96"/>
    </row>
    <row r="143" spans="1:13" ht="67.5" customHeight="1" x14ac:dyDescent="0.2">
      <c r="A143" s="74">
        <f>A141+1</f>
        <v>12</v>
      </c>
      <c r="B143" s="75" t="s">
        <v>163</v>
      </c>
      <c r="C143" s="74" t="s">
        <v>44</v>
      </c>
      <c r="D143" s="74" t="s">
        <v>230</v>
      </c>
      <c r="E143" s="73" t="s">
        <v>459</v>
      </c>
      <c r="F143" s="71" t="s">
        <v>2</v>
      </c>
      <c r="G143" s="71">
        <v>2018</v>
      </c>
      <c r="H143" s="70" t="s">
        <v>229</v>
      </c>
    </row>
    <row r="144" spans="1:13" ht="72" customHeight="1" x14ac:dyDescent="0.2">
      <c r="A144" s="74">
        <f>A143+1</f>
        <v>13</v>
      </c>
      <c r="B144" s="75" t="s">
        <v>163</v>
      </c>
      <c r="C144" s="74" t="s">
        <v>45</v>
      </c>
      <c r="D144" s="74" t="s">
        <v>267</v>
      </c>
      <c r="E144" s="73">
        <v>7000</v>
      </c>
      <c r="F144" s="71" t="s">
        <v>2</v>
      </c>
      <c r="G144" s="71">
        <v>2019</v>
      </c>
      <c r="H144" s="70" t="s">
        <v>112</v>
      </c>
    </row>
    <row r="145" spans="1:13" ht="48.75" customHeight="1" x14ac:dyDescent="0.2">
      <c r="A145" s="74">
        <f>A144+1</f>
        <v>14</v>
      </c>
      <c r="B145" s="75" t="s">
        <v>163</v>
      </c>
      <c r="C145" s="74" t="s">
        <v>46</v>
      </c>
      <c r="D145" s="74" t="s">
        <v>282</v>
      </c>
      <c r="E145" s="73" t="s">
        <v>222</v>
      </c>
      <c r="F145" s="71" t="s">
        <v>177</v>
      </c>
      <c r="G145" s="71" t="s">
        <v>308</v>
      </c>
      <c r="H145" s="69" t="s">
        <v>339</v>
      </c>
    </row>
    <row r="146" spans="1:13" ht="73.5" customHeight="1" x14ac:dyDescent="0.2">
      <c r="A146" s="74">
        <v>15</v>
      </c>
      <c r="B146" s="75" t="s">
        <v>163</v>
      </c>
      <c r="C146" s="74" t="s">
        <v>47</v>
      </c>
      <c r="D146" s="74" t="s">
        <v>195</v>
      </c>
      <c r="E146" s="73" t="s">
        <v>518</v>
      </c>
      <c r="F146" s="71" t="s">
        <v>2</v>
      </c>
      <c r="G146" s="71">
        <v>2020</v>
      </c>
      <c r="H146" s="69" t="s">
        <v>479</v>
      </c>
    </row>
    <row r="147" spans="1:13" ht="33" customHeight="1" x14ac:dyDescent="0.2">
      <c r="A147" s="10" t="s">
        <v>107</v>
      </c>
      <c r="B147" s="24" t="s">
        <v>164</v>
      </c>
      <c r="C147" s="4"/>
      <c r="D147" s="4" t="s">
        <v>105</v>
      </c>
      <c r="E147" s="15">
        <f>SUM(E148:E151)</f>
        <v>80</v>
      </c>
      <c r="F147" s="7"/>
      <c r="G147" s="7"/>
      <c r="H147" s="38"/>
    </row>
    <row r="148" spans="1:13" ht="44.25" customHeight="1" x14ac:dyDescent="0.2">
      <c r="A148" s="74">
        <v>1</v>
      </c>
      <c r="B148" s="75" t="s">
        <v>164</v>
      </c>
      <c r="C148" s="74" t="s">
        <v>130</v>
      </c>
      <c r="D148" s="67" t="s">
        <v>350</v>
      </c>
      <c r="E148" s="12">
        <v>30</v>
      </c>
      <c r="F148" s="71" t="s">
        <v>2</v>
      </c>
      <c r="G148" s="13">
        <v>2019</v>
      </c>
      <c r="H148" s="69" t="s">
        <v>123</v>
      </c>
    </row>
    <row r="149" spans="1:13" s="35" customFormat="1" ht="53.25" customHeight="1" x14ac:dyDescent="0.2">
      <c r="A149" s="67">
        <v>2</v>
      </c>
      <c r="B149" s="67" t="s">
        <v>164</v>
      </c>
      <c r="C149" s="67" t="s">
        <v>448</v>
      </c>
      <c r="D149" s="67"/>
      <c r="E149" s="68">
        <v>20</v>
      </c>
      <c r="F149" s="65" t="s">
        <v>2</v>
      </c>
      <c r="G149" s="65">
        <v>2018</v>
      </c>
      <c r="H149" s="65" t="s">
        <v>449</v>
      </c>
      <c r="K149" s="48"/>
      <c r="L149" s="48"/>
      <c r="M149" s="48"/>
    </row>
    <row r="150" spans="1:13" ht="105.75" customHeight="1" x14ac:dyDescent="0.2">
      <c r="A150" s="74">
        <v>3</v>
      </c>
      <c r="B150" s="91" t="s">
        <v>164</v>
      </c>
      <c r="C150" s="67" t="s">
        <v>108</v>
      </c>
      <c r="D150" s="93" t="s">
        <v>436</v>
      </c>
      <c r="E150" s="94">
        <v>30</v>
      </c>
      <c r="F150" s="93" t="s">
        <v>2</v>
      </c>
      <c r="G150" s="93">
        <v>2018</v>
      </c>
      <c r="H150" s="92" t="s">
        <v>131</v>
      </c>
    </row>
    <row r="151" spans="1:13" ht="137.25" customHeight="1" x14ac:dyDescent="0.2">
      <c r="A151" s="74">
        <v>4</v>
      </c>
      <c r="B151" s="91"/>
      <c r="C151" s="67" t="s">
        <v>109</v>
      </c>
      <c r="D151" s="93"/>
      <c r="E151" s="94"/>
      <c r="F151" s="93"/>
      <c r="G151" s="93"/>
      <c r="H151" s="92"/>
    </row>
    <row r="152" spans="1:13" ht="38.25" x14ac:dyDescent="0.2">
      <c r="A152" s="10" t="s">
        <v>50</v>
      </c>
      <c r="B152" s="25" t="s">
        <v>165</v>
      </c>
      <c r="C152" s="4"/>
      <c r="D152" s="4" t="s">
        <v>105</v>
      </c>
      <c r="E152" s="15">
        <f>E153</f>
        <v>50</v>
      </c>
      <c r="F152" s="7"/>
      <c r="G152" s="7"/>
      <c r="H152" s="38"/>
    </row>
    <row r="153" spans="1:13" ht="72.75" customHeight="1" x14ac:dyDescent="0.2">
      <c r="A153" s="74">
        <v>1</v>
      </c>
      <c r="B153" s="75" t="s">
        <v>165</v>
      </c>
      <c r="C153" s="74" t="s">
        <v>97</v>
      </c>
      <c r="D153" s="74" t="s">
        <v>428</v>
      </c>
      <c r="E153" s="73">
        <v>50</v>
      </c>
      <c r="F153" s="71" t="s">
        <v>2</v>
      </c>
      <c r="G153" s="71">
        <v>2018</v>
      </c>
      <c r="H153" s="70" t="s">
        <v>333</v>
      </c>
    </row>
    <row r="154" spans="1:13" ht="38.25" customHeight="1" x14ac:dyDescent="0.2">
      <c r="A154" s="10" t="s">
        <v>51</v>
      </c>
      <c r="B154" s="24" t="s">
        <v>166</v>
      </c>
      <c r="C154" s="67"/>
      <c r="D154" s="67"/>
      <c r="E154" s="15">
        <f>SUM(E155:E160)</f>
        <v>820</v>
      </c>
      <c r="F154" s="65"/>
      <c r="G154" s="65"/>
      <c r="H154" s="69"/>
    </row>
    <row r="155" spans="1:13" s="35" customFormat="1" ht="42" customHeight="1" x14ac:dyDescent="0.2">
      <c r="A155" s="67">
        <v>1</v>
      </c>
      <c r="B155" s="67" t="s">
        <v>166</v>
      </c>
      <c r="C155" s="67" t="s">
        <v>373</v>
      </c>
      <c r="D155" s="67" t="s">
        <v>380</v>
      </c>
      <c r="E155" s="68">
        <v>20</v>
      </c>
      <c r="F155" s="65" t="s">
        <v>2</v>
      </c>
      <c r="G155" s="65">
        <v>2018</v>
      </c>
      <c r="H155" s="67" t="s">
        <v>123</v>
      </c>
      <c r="I155" s="39"/>
      <c r="K155" s="48"/>
      <c r="L155" s="48"/>
      <c r="M155" s="48"/>
    </row>
    <row r="156" spans="1:13" s="35" customFormat="1" ht="51.75" customHeight="1" x14ac:dyDescent="0.2">
      <c r="A156" s="67">
        <f>A155+1</f>
        <v>2</v>
      </c>
      <c r="B156" s="67" t="s">
        <v>166</v>
      </c>
      <c r="C156" s="67" t="s">
        <v>460</v>
      </c>
      <c r="D156" s="67" t="s">
        <v>462</v>
      </c>
      <c r="E156" s="68" t="s">
        <v>461</v>
      </c>
      <c r="F156" s="65" t="s">
        <v>2</v>
      </c>
      <c r="G156" s="65">
        <v>2018</v>
      </c>
      <c r="H156" s="67" t="s">
        <v>138</v>
      </c>
      <c r="K156" s="48"/>
      <c r="L156" s="48"/>
      <c r="M156" s="48"/>
    </row>
    <row r="157" spans="1:13" ht="113.25" customHeight="1" x14ac:dyDescent="0.2">
      <c r="A157" s="74">
        <f>A156+1</f>
        <v>3</v>
      </c>
      <c r="B157" s="75" t="s">
        <v>166</v>
      </c>
      <c r="C157" s="74" t="s">
        <v>492</v>
      </c>
      <c r="D157" s="74" t="s">
        <v>268</v>
      </c>
      <c r="E157" s="73">
        <v>200</v>
      </c>
      <c r="F157" s="71" t="s">
        <v>2</v>
      </c>
      <c r="G157" s="71" t="s">
        <v>198</v>
      </c>
      <c r="H157" s="69" t="s">
        <v>333</v>
      </c>
      <c r="K157" s="1"/>
      <c r="L157" s="1"/>
      <c r="M157" s="1"/>
    </row>
    <row r="158" spans="1:13" ht="110.25" customHeight="1" x14ac:dyDescent="0.2">
      <c r="A158" s="74">
        <f>A157+1</f>
        <v>4</v>
      </c>
      <c r="B158" s="75" t="s">
        <v>166</v>
      </c>
      <c r="C158" s="74" t="s">
        <v>491</v>
      </c>
      <c r="D158" s="74" t="s">
        <v>268</v>
      </c>
      <c r="E158" s="73">
        <v>200</v>
      </c>
      <c r="F158" s="71" t="s">
        <v>2</v>
      </c>
      <c r="G158" s="71" t="s">
        <v>198</v>
      </c>
      <c r="H158" s="69" t="s">
        <v>333</v>
      </c>
      <c r="K158" s="1"/>
      <c r="L158" s="1"/>
      <c r="M158" s="1"/>
    </row>
    <row r="159" spans="1:13" ht="115.5" customHeight="1" x14ac:dyDescent="0.2">
      <c r="A159" s="74">
        <f>A158+1</f>
        <v>5</v>
      </c>
      <c r="B159" s="75" t="s">
        <v>166</v>
      </c>
      <c r="C159" s="74" t="s">
        <v>490</v>
      </c>
      <c r="D159" s="74" t="s">
        <v>268</v>
      </c>
      <c r="E159" s="73">
        <v>200</v>
      </c>
      <c r="F159" s="71" t="s">
        <v>2</v>
      </c>
      <c r="G159" s="71" t="s">
        <v>198</v>
      </c>
      <c r="H159" s="69" t="s">
        <v>333</v>
      </c>
      <c r="K159" s="1"/>
      <c r="L159" s="1"/>
      <c r="M159" s="1"/>
    </row>
    <row r="160" spans="1:13" ht="104.25" customHeight="1" x14ac:dyDescent="0.2">
      <c r="A160" s="74">
        <f>A159+1</f>
        <v>6</v>
      </c>
      <c r="B160" s="75" t="s">
        <v>166</v>
      </c>
      <c r="C160" s="74" t="s">
        <v>489</v>
      </c>
      <c r="D160" s="74" t="s">
        <v>268</v>
      </c>
      <c r="E160" s="73">
        <v>200</v>
      </c>
      <c r="F160" s="71" t="s">
        <v>2</v>
      </c>
      <c r="G160" s="71" t="s">
        <v>198</v>
      </c>
      <c r="H160" s="69" t="s">
        <v>333</v>
      </c>
      <c r="K160" s="1"/>
      <c r="L160" s="1"/>
      <c r="M160" s="1"/>
    </row>
    <row r="161" spans="1:13" ht="38.25" customHeight="1" x14ac:dyDescent="0.2">
      <c r="A161" s="10" t="s">
        <v>52</v>
      </c>
      <c r="B161" s="24" t="s">
        <v>167</v>
      </c>
      <c r="C161" s="4"/>
      <c r="D161" s="4" t="s">
        <v>105</v>
      </c>
      <c r="E161" s="15">
        <f>SUM(E162:E166)</f>
        <v>320</v>
      </c>
      <c r="F161" s="65"/>
      <c r="G161" s="7"/>
      <c r="H161" s="38"/>
    </row>
    <row r="162" spans="1:13" s="35" customFormat="1" ht="90" customHeight="1" x14ac:dyDescent="0.2">
      <c r="A162" s="67">
        <v>1</v>
      </c>
      <c r="B162" s="67" t="s">
        <v>167</v>
      </c>
      <c r="C162" s="67" t="s">
        <v>493</v>
      </c>
      <c r="D162" s="67" t="s">
        <v>450</v>
      </c>
      <c r="E162" s="73">
        <v>200</v>
      </c>
      <c r="F162" s="65" t="s">
        <v>2</v>
      </c>
      <c r="G162" s="71">
        <v>2018</v>
      </c>
      <c r="H162" s="67" t="s">
        <v>112</v>
      </c>
      <c r="K162" s="48"/>
      <c r="L162" s="48"/>
      <c r="M162" s="48"/>
    </row>
    <row r="163" spans="1:13" ht="81" customHeight="1" x14ac:dyDescent="0.2">
      <c r="A163" s="67">
        <f>A162+1</f>
        <v>2</v>
      </c>
      <c r="B163" s="75" t="s">
        <v>167</v>
      </c>
      <c r="C163" s="74" t="s">
        <v>53</v>
      </c>
      <c r="D163" s="74" t="s">
        <v>352</v>
      </c>
      <c r="E163" s="73">
        <v>20</v>
      </c>
      <c r="F163" s="71" t="s">
        <v>270</v>
      </c>
      <c r="G163" s="71">
        <v>2018</v>
      </c>
      <c r="H163" s="69" t="s">
        <v>343</v>
      </c>
    </row>
    <row r="164" spans="1:13" ht="90" customHeight="1" x14ac:dyDescent="0.2">
      <c r="A164" s="67">
        <f t="shared" ref="A164:A166" si="5">A163+1</f>
        <v>3</v>
      </c>
      <c r="B164" s="75" t="s">
        <v>167</v>
      </c>
      <c r="C164" s="67" t="s">
        <v>54</v>
      </c>
      <c r="D164" s="74" t="s">
        <v>233</v>
      </c>
      <c r="E164" s="73">
        <v>100</v>
      </c>
      <c r="F164" s="71" t="s">
        <v>2</v>
      </c>
      <c r="G164" s="71">
        <v>2018</v>
      </c>
      <c r="H164" s="69" t="s">
        <v>343</v>
      </c>
    </row>
    <row r="165" spans="1:13" ht="49.5" customHeight="1" x14ac:dyDescent="0.2">
      <c r="A165" s="67">
        <f t="shared" si="5"/>
        <v>4</v>
      </c>
      <c r="B165" s="75" t="s">
        <v>167</v>
      </c>
      <c r="C165" s="74" t="s">
        <v>55</v>
      </c>
      <c r="D165" s="74" t="s">
        <v>283</v>
      </c>
      <c r="E165" s="73" t="s">
        <v>222</v>
      </c>
      <c r="F165" s="71" t="s">
        <v>177</v>
      </c>
      <c r="G165" s="71" t="s">
        <v>196</v>
      </c>
      <c r="H165" s="69" t="s">
        <v>351</v>
      </c>
    </row>
    <row r="166" spans="1:13" ht="45" customHeight="1" x14ac:dyDescent="0.2">
      <c r="A166" s="67">
        <f t="shared" si="5"/>
        <v>5</v>
      </c>
      <c r="B166" s="75" t="s">
        <v>167</v>
      </c>
      <c r="C166" s="74" t="s">
        <v>56</v>
      </c>
      <c r="D166" s="74" t="s">
        <v>197</v>
      </c>
      <c r="E166" s="73" t="s">
        <v>234</v>
      </c>
      <c r="F166" s="73"/>
      <c r="G166" s="71">
        <v>2018</v>
      </c>
      <c r="H166" s="69" t="s">
        <v>463</v>
      </c>
    </row>
    <row r="167" spans="1:13" ht="39" customHeight="1" x14ac:dyDescent="0.2">
      <c r="A167" s="10" t="s">
        <v>57</v>
      </c>
      <c r="B167" s="24" t="s">
        <v>168</v>
      </c>
      <c r="C167" s="4"/>
      <c r="D167" s="4" t="s">
        <v>105</v>
      </c>
      <c r="E167" s="15">
        <f>SUM(E168:E175)</f>
        <v>1100</v>
      </c>
      <c r="F167" s="7"/>
      <c r="G167" s="7"/>
      <c r="H167" s="38"/>
    </row>
    <row r="168" spans="1:13" ht="72" customHeight="1" x14ac:dyDescent="0.2">
      <c r="A168" s="74">
        <v>1</v>
      </c>
      <c r="B168" s="75" t="s">
        <v>168</v>
      </c>
      <c r="C168" s="74" t="s">
        <v>464</v>
      </c>
      <c r="D168" s="74" t="s">
        <v>235</v>
      </c>
      <c r="E168" s="73" t="s">
        <v>222</v>
      </c>
      <c r="F168" s="65" t="s">
        <v>177</v>
      </c>
      <c r="G168" s="71">
        <v>2019</v>
      </c>
      <c r="H168" s="70" t="s">
        <v>236</v>
      </c>
      <c r="K168" s="1"/>
      <c r="L168" s="1"/>
      <c r="M168" s="1"/>
    </row>
    <row r="169" spans="1:13" ht="63" customHeight="1" x14ac:dyDescent="0.2">
      <c r="A169" s="74">
        <v>2</v>
      </c>
      <c r="B169" s="75" t="s">
        <v>168</v>
      </c>
      <c r="C169" s="74" t="s">
        <v>59</v>
      </c>
      <c r="D169" s="74" t="s">
        <v>476</v>
      </c>
      <c r="E169" s="73" t="s">
        <v>222</v>
      </c>
      <c r="F169" s="71" t="s">
        <v>177</v>
      </c>
      <c r="G169" s="71">
        <v>2019</v>
      </c>
      <c r="H169" s="70" t="s">
        <v>236</v>
      </c>
      <c r="K169" s="1"/>
      <c r="L169" s="1"/>
      <c r="M169" s="1"/>
    </row>
    <row r="170" spans="1:13" s="35" customFormat="1" ht="256.5" customHeight="1" x14ac:dyDescent="0.2">
      <c r="A170" s="71">
        <v>3</v>
      </c>
      <c r="B170" s="71" t="s">
        <v>168</v>
      </c>
      <c r="C170" s="71" t="s">
        <v>58</v>
      </c>
      <c r="D170" s="66" t="s">
        <v>408</v>
      </c>
      <c r="E170" s="73"/>
      <c r="F170" s="71" t="s">
        <v>2</v>
      </c>
      <c r="G170" s="71" t="s">
        <v>453</v>
      </c>
      <c r="H170" s="71" t="s">
        <v>409</v>
      </c>
      <c r="K170" s="48"/>
      <c r="L170" s="48"/>
      <c r="M170" s="48"/>
    </row>
    <row r="171" spans="1:13" ht="54.75" customHeight="1" x14ac:dyDescent="0.2">
      <c r="A171" s="74">
        <f>A170+1</f>
        <v>4</v>
      </c>
      <c r="B171" s="75" t="s">
        <v>168</v>
      </c>
      <c r="C171" s="74" t="s">
        <v>62</v>
      </c>
      <c r="D171" s="74" t="s">
        <v>429</v>
      </c>
      <c r="E171" s="73">
        <v>100</v>
      </c>
      <c r="F171" s="73" t="s">
        <v>2</v>
      </c>
      <c r="G171" s="71">
        <v>2018</v>
      </c>
      <c r="H171" s="70" t="s">
        <v>271</v>
      </c>
    </row>
    <row r="172" spans="1:13" ht="64.5" customHeight="1" x14ac:dyDescent="0.2">
      <c r="A172" s="74">
        <f>A171+1</f>
        <v>5</v>
      </c>
      <c r="B172" s="75" t="s">
        <v>168</v>
      </c>
      <c r="C172" s="74" t="s">
        <v>60</v>
      </c>
      <c r="D172" s="74" t="s">
        <v>241</v>
      </c>
      <c r="E172" s="73" t="s">
        <v>222</v>
      </c>
      <c r="F172" s="71" t="s">
        <v>193</v>
      </c>
      <c r="G172" s="71" t="s">
        <v>129</v>
      </c>
      <c r="H172" s="69" t="s">
        <v>126</v>
      </c>
      <c r="K172" s="1"/>
      <c r="L172" s="1"/>
      <c r="M172" s="1"/>
    </row>
    <row r="173" spans="1:13" ht="60" customHeight="1" x14ac:dyDescent="0.2">
      <c r="A173" s="74">
        <f>A172+1</f>
        <v>6</v>
      </c>
      <c r="B173" s="75" t="s">
        <v>168</v>
      </c>
      <c r="C173" s="74" t="s">
        <v>61</v>
      </c>
      <c r="D173" s="74" t="s">
        <v>241</v>
      </c>
      <c r="E173" s="73" t="s">
        <v>222</v>
      </c>
      <c r="F173" s="71" t="s">
        <v>193</v>
      </c>
      <c r="G173" s="71" t="s">
        <v>129</v>
      </c>
      <c r="H173" s="69" t="s">
        <v>126</v>
      </c>
      <c r="K173" s="1"/>
      <c r="L173" s="1"/>
      <c r="M173" s="1"/>
    </row>
    <row r="174" spans="1:13" ht="68.25" customHeight="1" x14ac:dyDescent="0.2">
      <c r="A174" s="74">
        <v>7</v>
      </c>
      <c r="B174" s="75" t="s">
        <v>168</v>
      </c>
      <c r="C174" s="74" t="s">
        <v>494</v>
      </c>
      <c r="D174" s="74" t="s">
        <v>519</v>
      </c>
      <c r="E174" s="73">
        <v>500</v>
      </c>
      <c r="F174" s="71" t="s">
        <v>495</v>
      </c>
      <c r="G174" s="71">
        <v>2019</v>
      </c>
      <c r="H174" s="69" t="s">
        <v>479</v>
      </c>
      <c r="K174" s="1"/>
      <c r="L174" s="1"/>
      <c r="M174" s="1"/>
    </row>
    <row r="175" spans="1:13" ht="60" customHeight="1" x14ac:dyDescent="0.2">
      <c r="A175" s="74">
        <v>8</v>
      </c>
      <c r="B175" s="75" t="s">
        <v>168</v>
      </c>
      <c r="C175" s="74" t="s">
        <v>504</v>
      </c>
      <c r="D175" s="74" t="s">
        <v>505</v>
      </c>
      <c r="E175" s="73">
        <v>500</v>
      </c>
      <c r="F175" s="71" t="s">
        <v>2</v>
      </c>
      <c r="G175" s="71">
        <v>2020</v>
      </c>
      <c r="H175" s="69" t="s">
        <v>343</v>
      </c>
      <c r="K175" s="1"/>
      <c r="L175" s="1"/>
      <c r="M175" s="1"/>
    </row>
    <row r="176" spans="1:13" ht="39" customHeight="1" x14ac:dyDescent="0.2">
      <c r="A176" s="4" t="s">
        <v>63</v>
      </c>
      <c r="B176" s="25" t="s">
        <v>169</v>
      </c>
      <c r="C176" s="67"/>
      <c r="D176" s="4" t="s">
        <v>105</v>
      </c>
      <c r="E176" s="15">
        <f>SUM(E177:E183)</f>
        <v>1654.6</v>
      </c>
      <c r="F176" s="65"/>
      <c r="G176" s="65"/>
      <c r="H176" s="69"/>
    </row>
    <row r="177" spans="1:13" s="63" customFormat="1" ht="54.75" customHeight="1" x14ac:dyDescent="0.2">
      <c r="A177" s="41">
        <f>1</f>
        <v>1</v>
      </c>
      <c r="B177" s="41" t="s">
        <v>169</v>
      </c>
      <c r="C177" s="41" t="s">
        <v>64</v>
      </c>
      <c r="D177" s="41" t="s">
        <v>451</v>
      </c>
      <c r="E177" s="62">
        <v>100</v>
      </c>
      <c r="F177" s="55" t="s">
        <v>2</v>
      </c>
      <c r="G177" s="55">
        <v>2019</v>
      </c>
      <c r="H177" s="41"/>
      <c r="K177" s="64"/>
      <c r="L177" s="64"/>
      <c r="M177" s="64"/>
    </row>
    <row r="178" spans="1:13" ht="53.25" customHeight="1" x14ac:dyDescent="0.2">
      <c r="A178" s="74">
        <v>2</v>
      </c>
      <c r="B178" s="75" t="s">
        <v>169</v>
      </c>
      <c r="C178" s="74" t="s">
        <v>353</v>
      </c>
      <c r="D178" s="74" t="s">
        <v>363</v>
      </c>
      <c r="E178" s="73">
        <f>2*7.3</f>
        <v>14.6</v>
      </c>
      <c r="F178" s="71" t="s">
        <v>2</v>
      </c>
      <c r="G178" s="71" t="s">
        <v>198</v>
      </c>
      <c r="H178" s="69" t="s">
        <v>132</v>
      </c>
    </row>
    <row r="179" spans="1:13" s="35" customFormat="1" ht="41.25" customHeight="1" x14ac:dyDescent="0.2">
      <c r="A179" s="67">
        <v>3</v>
      </c>
      <c r="B179" s="67" t="s">
        <v>169</v>
      </c>
      <c r="C179" s="67" t="s">
        <v>367</v>
      </c>
      <c r="D179" s="67" t="s">
        <v>362</v>
      </c>
      <c r="E179" s="68">
        <v>20</v>
      </c>
      <c r="F179" s="65" t="s">
        <v>2</v>
      </c>
      <c r="G179" s="65">
        <v>2018</v>
      </c>
      <c r="H179" s="67" t="s">
        <v>123</v>
      </c>
      <c r="K179" s="48"/>
      <c r="L179" s="48"/>
      <c r="M179" s="48"/>
    </row>
    <row r="180" spans="1:13" s="35" customFormat="1" ht="42.75" customHeight="1" x14ac:dyDescent="0.2">
      <c r="A180" s="67">
        <v>4</v>
      </c>
      <c r="B180" s="67" t="s">
        <v>169</v>
      </c>
      <c r="C180" s="67" t="s">
        <v>368</v>
      </c>
      <c r="D180" s="67" t="s">
        <v>362</v>
      </c>
      <c r="E180" s="68">
        <v>20</v>
      </c>
      <c r="F180" s="65" t="s">
        <v>2</v>
      </c>
      <c r="G180" s="65">
        <v>2018</v>
      </c>
      <c r="H180" s="67" t="s">
        <v>123</v>
      </c>
      <c r="K180" s="48"/>
      <c r="L180" s="48"/>
      <c r="M180" s="48"/>
    </row>
    <row r="181" spans="1:13" s="35" customFormat="1" ht="70.5" customHeight="1" x14ac:dyDescent="0.2">
      <c r="A181" s="67">
        <v>5</v>
      </c>
      <c r="B181" s="67" t="s">
        <v>169</v>
      </c>
      <c r="C181" s="67" t="s">
        <v>496</v>
      </c>
      <c r="D181" s="67" t="s">
        <v>498</v>
      </c>
      <c r="E181" s="68">
        <v>500</v>
      </c>
      <c r="F181" s="71" t="s">
        <v>495</v>
      </c>
      <c r="G181" s="65">
        <v>2020</v>
      </c>
      <c r="H181" s="67" t="s">
        <v>523</v>
      </c>
      <c r="K181" s="48"/>
      <c r="L181" s="48"/>
      <c r="M181" s="48"/>
    </row>
    <row r="182" spans="1:13" s="35" customFormat="1" ht="68.25" customHeight="1" x14ac:dyDescent="0.2">
      <c r="A182" s="67">
        <v>6</v>
      </c>
      <c r="B182" s="67" t="s">
        <v>169</v>
      </c>
      <c r="C182" s="67" t="s">
        <v>497</v>
      </c>
      <c r="D182" s="67" t="s">
        <v>499</v>
      </c>
      <c r="E182" s="68">
        <v>500</v>
      </c>
      <c r="F182" s="71" t="s">
        <v>495</v>
      </c>
      <c r="G182" s="65">
        <v>2020</v>
      </c>
      <c r="H182" s="67" t="s">
        <v>523</v>
      </c>
      <c r="K182" s="48"/>
      <c r="L182" s="48"/>
      <c r="M182" s="48"/>
    </row>
    <row r="183" spans="1:13" s="35" customFormat="1" ht="69" customHeight="1" x14ac:dyDescent="0.2">
      <c r="A183" s="67">
        <f>A182+1</f>
        <v>7</v>
      </c>
      <c r="B183" s="67" t="s">
        <v>169</v>
      </c>
      <c r="C183" s="67" t="s">
        <v>507</v>
      </c>
      <c r="D183" s="67" t="s">
        <v>506</v>
      </c>
      <c r="E183" s="68">
        <v>500</v>
      </c>
      <c r="F183" s="71" t="s">
        <v>495</v>
      </c>
      <c r="G183" s="65">
        <v>2020</v>
      </c>
      <c r="H183" s="67" t="s">
        <v>523</v>
      </c>
      <c r="K183" s="48"/>
      <c r="L183" s="48"/>
      <c r="M183" s="48"/>
    </row>
    <row r="184" spans="1:13" ht="42" customHeight="1" x14ac:dyDescent="0.2">
      <c r="A184" s="10" t="s">
        <v>65</v>
      </c>
      <c r="B184" s="24" t="s">
        <v>170</v>
      </c>
      <c r="C184" s="67"/>
      <c r="D184" s="4" t="s">
        <v>105</v>
      </c>
      <c r="E184" s="15">
        <f>SUM(E185:E195)</f>
        <v>79360</v>
      </c>
      <c r="F184" s="65"/>
      <c r="G184" s="65"/>
      <c r="H184" s="69"/>
    </row>
    <row r="185" spans="1:13" s="35" customFormat="1" ht="62.25" customHeight="1" x14ac:dyDescent="0.2">
      <c r="A185" s="67">
        <v>1</v>
      </c>
      <c r="B185" s="67" t="s">
        <v>170</v>
      </c>
      <c r="C185" s="67" t="s">
        <v>410</v>
      </c>
      <c r="D185" s="67" t="s">
        <v>425</v>
      </c>
      <c r="E185" s="68">
        <v>100</v>
      </c>
      <c r="F185" s="65" t="s">
        <v>2</v>
      </c>
      <c r="G185" s="65" t="s">
        <v>477</v>
      </c>
      <c r="H185" s="67" t="s">
        <v>127</v>
      </c>
      <c r="I185" s="39"/>
      <c r="K185" s="48"/>
      <c r="L185" s="48"/>
      <c r="M185" s="48"/>
    </row>
    <row r="186" spans="1:13" ht="22.5" hidden="1" customHeight="1" x14ac:dyDescent="0.2">
      <c r="A186" s="74">
        <v>2</v>
      </c>
      <c r="B186" s="75" t="s">
        <v>170</v>
      </c>
      <c r="C186" s="74" t="s">
        <v>67</v>
      </c>
      <c r="D186" s="74" t="s">
        <v>378</v>
      </c>
      <c r="E186" s="73"/>
      <c r="F186" s="71" t="s">
        <v>2</v>
      </c>
      <c r="G186" s="71">
        <v>2018</v>
      </c>
      <c r="H186" s="70" t="s">
        <v>131</v>
      </c>
    </row>
    <row r="187" spans="1:13" ht="63" customHeight="1" x14ac:dyDescent="0.2">
      <c r="A187" s="74">
        <f>A185+1</f>
        <v>2</v>
      </c>
      <c r="B187" s="75" t="s">
        <v>170</v>
      </c>
      <c r="C187" s="74" t="s">
        <v>66</v>
      </c>
      <c r="D187" s="74" t="s">
        <v>309</v>
      </c>
      <c r="E187" s="73">
        <v>500</v>
      </c>
      <c r="F187" s="71" t="s">
        <v>2</v>
      </c>
      <c r="G187" s="71">
        <v>2019</v>
      </c>
      <c r="H187" s="69" t="s">
        <v>515</v>
      </c>
      <c r="K187" s="1"/>
      <c r="L187" s="1"/>
      <c r="M187" s="1"/>
    </row>
    <row r="188" spans="1:13" ht="68.25" customHeight="1" x14ac:dyDescent="0.2">
      <c r="A188" s="74">
        <f>A187+1</f>
        <v>3</v>
      </c>
      <c r="B188" s="75" t="s">
        <v>170</v>
      </c>
      <c r="C188" s="74" t="s">
        <v>68</v>
      </c>
      <c r="D188" s="74" t="s">
        <v>401</v>
      </c>
      <c r="E188" s="73">
        <v>1260</v>
      </c>
      <c r="F188" s="71" t="s">
        <v>2</v>
      </c>
      <c r="G188" s="71">
        <v>2018</v>
      </c>
      <c r="H188" s="70" t="s">
        <v>112</v>
      </c>
    </row>
    <row r="189" spans="1:13" ht="38.25" customHeight="1" x14ac:dyDescent="0.2">
      <c r="A189" s="74">
        <f>A188+1</f>
        <v>4</v>
      </c>
      <c r="B189" s="75" t="s">
        <v>170</v>
      </c>
      <c r="C189" s="74" t="s">
        <v>317</v>
      </c>
      <c r="D189" s="74" t="s">
        <v>318</v>
      </c>
      <c r="E189" s="68">
        <v>400</v>
      </c>
      <c r="F189" s="65" t="s">
        <v>2</v>
      </c>
      <c r="G189" s="71">
        <v>2019</v>
      </c>
      <c r="H189" s="70" t="s">
        <v>333</v>
      </c>
      <c r="K189" s="1"/>
      <c r="L189" s="1"/>
      <c r="M189" s="1"/>
    </row>
    <row r="190" spans="1:13" ht="75.75" customHeight="1" x14ac:dyDescent="0.2">
      <c r="A190" s="74">
        <f>A189+1</f>
        <v>5</v>
      </c>
      <c r="B190" s="75" t="s">
        <v>170</v>
      </c>
      <c r="C190" s="74" t="s">
        <v>69</v>
      </c>
      <c r="D190" s="74" t="s">
        <v>384</v>
      </c>
      <c r="E190" s="73"/>
      <c r="F190" s="71" t="s">
        <v>190</v>
      </c>
      <c r="G190" s="71" t="s">
        <v>196</v>
      </c>
      <c r="H190" s="69" t="s">
        <v>502</v>
      </c>
      <c r="K190" s="1"/>
      <c r="L190" s="1"/>
      <c r="M190" s="1"/>
    </row>
    <row r="191" spans="1:13" ht="48" customHeight="1" x14ac:dyDescent="0.2">
      <c r="A191" s="74">
        <f>A190+1</f>
        <v>6</v>
      </c>
      <c r="B191" s="75" t="s">
        <v>170</v>
      </c>
      <c r="C191" s="74" t="s">
        <v>70</v>
      </c>
      <c r="D191" s="67" t="s">
        <v>272</v>
      </c>
      <c r="E191" s="68"/>
      <c r="F191" s="65"/>
      <c r="G191" s="65">
        <v>2018</v>
      </c>
      <c r="H191" s="69" t="s">
        <v>269</v>
      </c>
    </row>
    <row r="192" spans="1:13" ht="28.5" customHeight="1" x14ac:dyDescent="0.2">
      <c r="A192" s="90">
        <f>A191+1</f>
        <v>7</v>
      </c>
      <c r="B192" s="91" t="s">
        <v>170</v>
      </c>
      <c r="C192" s="90" t="s">
        <v>71</v>
      </c>
      <c r="D192" s="74" t="s">
        <v>237</v>
      </c>
      <c r="E192" s="68">
        <v>100</v>
      </c>
      <c r="F192" s="65" t="s">
        <v>2</v>
      </c>
      <c r="G192" s="71">
        <v>2019</v>
      </c>
      <c r="H192" s="92" t="s">
        <v>210</v>
      </c>
      <c r="K192" s="1"/>
      <c r="L192" s="1"/>
      <c r="M192" s="1"/>
    </row>
    <row r="193" spans="1:13" ht="25.5" customHeight="1" x14ac:dyDescent="0.2">
      <c r="A193" s="90"/>
      <c r="B193" s="91"/>
      <c r="C193" s="90"/>
      <c r="D193" s="74" t="s">
        <v>238</v>
      </c>
      <c r="E193" s="68">
        <v>1000</v>
      </c>
      <c r="F193" s="65" t="s">
        <v>2</v>
      </c>
      <c r="G193" s="71">
        <v>2020</v>
      </c>
      <c r="H193" s="92"/>
      <c r="K193" s="1"/>
      <c r="L193" s="1"/>
      <c r="M193" s="1"/>
    </row>
    <row r="194" spans="1:13" ht="70.5" hidden="1" customHeight="1" x14ac:dyDescent="0.2">
      <c r="A194" s="74">
        <v>2</v>
      </c>
      <c r="B194" s="75" t="s">
        <v>170</v>
      </c>
      <c r="C194" s="74" t="s">
        <v>67</v>
      </c>
      <c r="D194" s="74" t="s">
        <v>378</v>
      </c>
      <c r="E194" s="73"/>
      <c r="F194" s="71" t="s">
        <v>2</v>
      </c>
      <c r="G194" s="71">
        <v>2018</v>
      </c>
      <c r="H194" s="70" t="s">
        <v>131</v>
      </c>
      <c r="K194" s="1"/>
      <c r="L194" s="1"/>
      <c r="M194" s="1"/>
    </row>
    <row r="195" spans="1:13" ht="57" customHeight="1" x14ac:dyDescent="0.2">
      <c r="A195" s="74">
        <f>A192+1</f>
        <v>8</v>
      </c>
      <c r="B195" s="75" t="s">
        <v>170</v>
      </c>
      <c r="C195" s="74" t="s">
        <v>106</v>
      </c>
      <c r="D195" s="74" t="s">
        <v>355</v>
      </c>
      <c r="E195" s="73">
        <v>76000</v>
      </c>
      <c r="F195" s="71" t="s">
        <v>193</v>
      </c>
      <c r="G195" s="71" t="s">
        <v>129</v>
      </c>
      <c r="H195" s="69" t="s">
        <v>142</v>
      </c>
      <c r="K195" s="1"/>
      <c r="L195" s="1"/>
      <c r="M195" s="1"/>
    </row>
    <row r="196" spans="1:13" ht="38.25" customHeight="1" x14ac:dyDescent="0.2">
      <c r="A196" s="10" t="s">
        <v>72</v>
      </c>
      <c r="B196" s="24" t="s">
        <v>171</v>
      </c>
      <c r="C196" s="67"/>
      <c r="D196" s="4" t="s">
        <v>105</v>
      </c>
      <c r="E196" s="17">
        <f>SUM(E197:E206)</f>
        <v>7320</v>
      </c>
      <c r="F196" s="65"/>
      <c r="G196" s="65"/>
      <c r="H196" s="69"/>
    </row>
    <row r="197" spans="1:13" ht="63.75" customHeight="1" x14ac:dyDescent="0.2">
      <c r="A197" s="36">
        <v>1</v>
      </c>
      <c r="B197" s="75" t="s">
        <v>171</v>
      </c>
      <c r="C197" s="74" t="s">
        <v>73</v>
      </c>
      <c r="D197" s="74" t="s">
        <v>354</v>
      </c>
      <c r="E197" s="73" t="s">
        <v>222</v>
      </c>
      <c r="F197" s="71" t="s">
        <v>1</v>
      </c>
      <c r="G197" s="71">
        <v>2018</v>
      </c>
      <c r="H197" s="56" t="s">
        <v>199</v>
      </c>
      <c r="K197" s="1"/>
      <c r="L197" s="1"/>
      <c r="M197" s="1"/>
    </row>
    <row r="198" spans="1:13" s="35" customFormat="1" ht="213" customHeight="1" x14ac:dyDescent="0.2">
      <c r="A198" s="67">
        <f>A197+1</f>
        <v>2</v>
      </c>
      <c r="B198" s="67" t="s">
        <v>171</v>
      </c>
      <c r="C198" s="67" t="s">
        <v>74</v>
      </c>
      <c r="D198" s="74" t="s">
        <v>520</v>
      </c>
      <c r="E198" s="68">
        <v>100</v>
      </c>
      <c r="F198" s="65" t="s">
        <v>2</v>
      </c>
      <c r="G198" s="65" t="s">
        <v>453</v>
      </c>
      <c r="H198" s="67" t="s">
        <v>521</v>
      </c>
    </row>
    <row r="199" spans="1:13" ht="75" customHeight="1" x14ac:dyDescent="0.2">
      <c r="A199" s="36">
        <f>A198+1</f>
        <v>3</v>
      </c>
      <c r="B199" s="75" t="s">
        <v>171</v>
      </c>
      <c r="C199" s="74" t="s">
        <v>103</v>
      </c>
      <c r="D199" s="74" t="s">
        <v>522</v>
      </c>
      <c r="E199" s="73">
        <v>500</v>
      </c>
      <c r="F199" s="71" t="s">
        <v>501</v>
      </c>
      <c r="G199" s="71">
        <v>2020</v>
      </c>
      <c r="H199" s="29" t="s">
        <v>479</v>
      </c>
      <c r="K199" s="1"/>
      <c r="L199" s="1"/>
      <c r="M199" s="1"/>
    </row>
    <row r="200" spans="1:13" ht="48.75" customHeight="1" x14ac:dyDescent="0.2">
      <c r="A200" s="36">
        <f>A199+1</f>
        <v>4</v>
      </c>
      <c r="B200" s="75" t="s">
        <v>171</v>
      </c>
      <c r="C200" s="74" t="s">
        <v>356</v>
      </c>
      <c r="D200" s="74" t="s">
        <v>284</v>
      </c>
      <c r="E200" s="73">
        <v>1000</v>
      </c>
      <c r="F200" s="71" t="s">
        <v>2</v>
      </c>
      <c r="G200" s="71">
        <v>2019</v>
      </c>
      <c r="H200" s="29" t="s">
        <v>112</v>
      </c>
      <c r="K200" s="1"/>
      <c r="L200" s="1"/>
      <c r="M200" s="1"/>
    </row>
    <row r="201" spans="1:13" ht="62.25" customHeight="1" x14ac:dyDescent="0.2">
      <c r="A201" s="36">
        <f>A200+1</f>
        <v>5</v>
      </c>
      <c r="B201" s="75" t="s">
        <v>171</v>
      </c>
      <c r="C201" s="74" t="s">
        <v>357</v>
      </c>
      <c r="D201" s="74" t="s">
        <v>386</v>
      </c>
      <c r="E201" s="73">
        <v>1500</v>
      </c>
      <c r="F201" s="71" t="s">
        <v>2</v>
      </c>
      <c r="G201" s="71">
        <v>2020</v>
      </c>
      <c r="H201" s="56" t="s">
        <v>112</v>
      </c>
      <c r="K201" s="1"/>
      <c r="L201" s="1"/>
      <c r="M201" s="1"/>
    </row>
    <row r="202" spans="1:13" ht="48" customHeight="1" x14ac:dyDescent="0.2">
      <c r="A202" s="67">
        <f>A201+1</f>
        <v>6</v>
      </c>
      <c r="B202" s="75" t="s">
        <v>171</v>
      </c>
      <c r="C202" s="74" t="s">
        <v>77</v>
      </c>
      <c r="D202" s="74" t="s">
        <v>244</v>
      </c>
      <c r="E202" s="73">
        <v>20</v>
      </c>
      <c r="F202" s="71" t="s">
        <v>2</v>
      </c>
      <c r="G202" s="71" t="s">
        <v>198</v>
      </c>
      <c r="H202" s="70" t="s">
        <v>132</v>
      </c>
    </row>
    <row r="203" spans="1:13" ht="42" customHeight="1" x14ac:dyDescent="0.2">
      <c r="A203" s="82">
        <v>7</v>
      </c>
      <c r="B203" s="84" t="s">
        <v>171</v>
      </c>
      <c r="C203" s="86" t="s">
        <v>75</v>
      </c>
      <c r="D203" s="74" t="s">
        <v>243</v>
      </c>
      <c r="E203" s="73">
        <v>700</v>
      </c>
      <c r="F203" s="71" t="s">
        <v>2</v>
      </c>
      <c r="G203" s="71">
        <v>2019</v>
      </c>
      <c r="H203" s="70" t="s">
        <v>112</v>
      </c>
      <c r="K203" s="1"/>
      <c r="L203" s="1"/>
      <c r="M203" s="1"/>
    </row>
    <row r="204" spans="1:13" ht="41.25" customHeight="1" x14ac:dyDescent="0.2">
      <c r="A204" s="83"/>
      <c r="B204" s="85"/>
      <c r="C204" s="87"/>
      <c r="D204" s="74" t="s">
        <v>242</v>
      </c>
      <c r="E204" s="73">
        <v>2500</v>
      </c>
      <c r="F204" s="71" t="s">
        <v>2</v>
      </c>
      <c r="G204" s="71">
        <v>2020</v>
      </c>
      <c r="H204" s="70" t="s">
        <v>112</v>
      </c>
      <c r="K204" s="1"/>
      <c r="L204" s="1"/>
      <c r="M204" s="1"/>
    </row>
    <row r="205" spans="1:13" ht="57.75" customHeight="1" x14ac:dyDescent="0.2">
      <c r="A205" s="36">
        <v>8</v>
      </c>
      <c r="B205" s="75" t="s">
        <v>171</v>
      </c>
      <c r="C205" s="74" t="s">
        <v>76</v>
      </c>
      <c r="D205" s="74" t="s">
        <v>195</v>
      </c>
      <c r="E205" s="73">
        <v>500</v>
      </c>
      <c r="F205" s="71" t="s">
        <v>501</v>
      </c>
      <c r="G205" s="71">
        <v>2019</v>
      </c>
      <c r="H205" s="69" t="s">
        <v>502</v>
      </c>
      <c r="K205" s="1"/>
      <c r="L205" s="1"/>
      <c r="M205" s="1"/>
    </row>
    <row r="206" spans="1:13" ht="72" customHeight="1" x14ac:dyDescent="0.2">
      <c r="A206" s="36">
        <v>9</v>
      </c>
      <c r="B206" s="75" t="s">
        <v>171</v>
      </c>
      <c r="C206" s="74" t="s">
        <v>503</v>
      </c>
      <c r="D206" s="74" t="s">
        <v>195</v>
      </c>
      <c r="E206" s="73">
        <v>500</v>
      </c>
      <c r="F206" s="71" t="s">
        <v>501</v>
      </c>
      <c r="G206" s="71">
        <v>2021</v>
      </c>
      <c r="H206" s="69" t="s">
        <v>502</v>
      </c>
      <c r="K206" s="1"/>
      <c r="L206" s="1"/>
      <c r="M206" s="1"/>
    </row>
    <row r="207" spans="1:13" ht="46.5" customHeight="1" x14ac:dyDescent="0.2">
      <c r="A207" s="10" t="s">
        <v>78</v>
      </c>
      <c r="B207" s="24" t="s">
        <v>172</v>
      </c>
      <c r="C207" s="67"/>
      <c r="D207" s="67"/>
      <c r="E207" s="17">
        <f>SUM(E208:E212)</f>
        <v>745.1</v>
      </c>
      <c r="F207" s="65"/>
      <c r="G207" s="65"/>
      <c r="H207" s="69"/>
    </row>
    <row r="208" spans="1:13" ht="39" customHeight="1" x14ac:dyDescent="0.2">
      <c r="A208" s="74">
        <v>1</v>
      </c>
      <c r="B208" s="67" t="s">
        <v>172</v>
      </c>
      <c r="C208" s="67" t="s">
        <v>472</v>
      </c>
      <c r="D208" s="67" t="s">
        <v>500</v>
      </c>
      <c r="E208" s="17"/>
      <c r="F208" s="65" t="s">
        <v>207</v>
      </c>
      <c r="G208" s="65" t="s">
        <v>198</v>
      </c>
      <c r="H208" s="67" t="s">
        <v>471</v>
      </c>
    </row>
    <row r="209" spans="1:13" ht="41.25" customHeight="1" x14ac:dyDescent="0.2">
      <c r="A209" s="74">
        <f>A208+1</f>
        <v>2</v>
      </c>
      <c r="B209" s="75" t="s">
        <v>172</v>
      </c>
      <c r="C209" s="67" t="s">
        <v>358</v>
      </c>
      <c r="D209" s="67" t="s">
        <v>359</v>
      </c>
      <c r="E209" s="68">
        <v>20</v>
      </c>
      <c r="F209" s="65" t="s">
        <v>2</v>
      </c>
      <c r="G209" s="65">
        <v>2018</v>
      </c>
      <c r="H209" s="69" t="s">
        <v>123</v>
      </c>
    </row>
    <row r="210" spans="1:13" s="3" customFormat="1" ht="43.5" customHeight="1" x14ac:dyDescent="0.25">
      <c r="A210" s="74">
        <f>A209+1</f>
        <v>3</v>
      </c>
      <c r="B210" s="75" t="s">
        <v>172</v>
      </c>
      <c r="C210" s="67" t="s">
        <v>395</v>
      </c>
      <c r="D210" s="67" t="s">
        <v>396</v>
      </c>
      <c r="E210" s="68">
        <v>425.1</v>
      </c>
      <c r="F210" s="65" t="s">
        <v>2</v>
      </c>
      <c r="G210" s="65">
        <v>2018</v>
      </c>
      <c r="H210" s="69" t="s">
        <v>112</v>
      </c>
      <c r="K210" s="77"/>
      <c r="L210" s="77"/>
      <c r="M210" s="77"/>
    </row>
    <row r="211" spans="1:13" ht="64.5" customHeight="1" x14ac:dyDescent="0.2">
      <c r="A211" s="74">
        <f>A210+1</f>
        <v>4</v>
      </c>
      <c r="B211" s="74" t="s">
        <v>172</v>
      </c>
      <c r="C211" s="74" t="s">
        <v>79</v>
      </c>
      <c r="D211" s="74" t="s">
        <v>399</v>
      </c>
      <c r="E211" s="73" t="s">
        <v>426</v>
      </c>
      <c r="F211" s="71" t="s">
        <v>2</v>
      </c>
      <c r="G211" s="13">
        <v>2018</v>
      </c>
      <c r="H211" s="70" t="s">
        <v>112</v>
      </c>
    </row>
    <row r="212" spans="1:13" ht="53.25" customHeight="1" x14ac:dyDescent="0.2">
      <c r="A212" s="74">
        <v>5</v>
      </c>
      <c r="B212" s="74" t="s">
        <v>172</v>
      </c>
      <c r="C212" s="74" t="s">
        <v>536</v>
      </c>
      <c r="D212" s="74" t="s">
        <v>537</v>
      </c>
      <c r="E212" s="73">
        <v>300</v>
      </c>
      <c r="F212" s="71" t="s">
        <v>2</v>
      </c>
      <c r="G212" s="13">
        <v>2019</v>
      </c>
      <c r="H212" s="70" t="s">
        <v>333</v>
      </c>
    </row>
    <row r="213" spans="1:13" ht="48" customHeight="1" x14ac:dyDescent="0.2">
      <c r="A213" s="10" t="s">
        <v>80</v>
      </c>
      <c r="B213" s="24" t="s">
        <v>173</v>
      </c>
      <c r="C213" s="67"/>
      <c r="D213" s="4" t="s">
        <v>105</v>
      </c>
      <c r="E213" s="17">
        <f>SUM(E214:E216)</f>
        <v>250000</v>
      </c>
      <c r="F213" s="65"/>
      <c r="G213" s="9"/>
      <c r="H213" s="31"/>
    </row>
    <row r="214" spans="1:13" ht="48" customHeight="1" x14ac:dyDescent="0.2">
      <c r="A214" s="74">
        <v>1</v>
      </c>
      <c r="B214" s="75" t="s">
        <v>81</v>
      </c>
      <c r="C214" s="74" t="s">
        <v>82</v>
      </c>
      <c r="D214" s="74" t="s">
        <v>133</v>
      </c>
      <c r="E214" s="73">
        <f>250000</f>
        <v>250000</v>
      </c>
      <c r="F214" s="71" t="s">
        <v>1</v>
      </c>
      <c r="G214" s="71">
        <v>2018</v>
      </c>
      <c r="H214" s="70" t="s">
        <v>112</v>
      </c>
    </row>
    <row r="215" spans="1:13" ht="65.25" customHeight="1" x14ac:dyDescent="0.2">
      <c r="A215" s="74">
        <v>2</v>
      </c>
      <c r="B215" s="75" t="s">
        <v>81</v>
      </c>
      <c r="C215" s="74" t="s">
        <v>83</v>
      </c>
      <c r="D215" s="74" t="s">
        <v>419</v>
      </c>
      <c r="E215" s="73" t="s">
        <v>424</v>
      </c>
      <c r="F215" s="71" t="s">
        <v>177</v>
      </c>
      <c r="G215" s="71">
        <v>2018</v>
      </c>
      <c r="H215" s="69" t="s">
        <v>347</v>
      </c>
    </row>
    <row r="216" spans="1:13" ht="54.75" customHeight="1" x14ac:dyDescent="0.2">
      <c r="A216" s="74">
        <v>3</v>
      </c>
      <c r="B216" s="75" t="s">
        <v>81</v>
      </c>
      <c r="C216" s="74" t="s">
        <v>84</v>
      </c>
      <c r="D216" s="74" t="s">
        <v>200</v>
      </c>
      <c r="E216" s="68"/>
      <c r="F216" s="65"/>
      <c r="G216" s="71">
        <v>2018</v>
      </c>
      <c r="H216" s="69" t="s">
        <v>131</v>
      </c>
    </row>
    <row r="217" spans="1:13" ht="40.5" customHeight="1" x14ac:dyDescent="0.2">
      <c r="A217" s="10" t="s">
        <v>85</v>
      </c>
      <c r="B217" s="24" t="s">
        <v>174</v>
      </c>
      <c r="C217" s="67"/>
      <c r="D217" s="67" t="s">
        <v>105</v>
      </c>
      <c r="E217" s="17">
        <f>SUM(E218:E239)</f>
        <v>23560</v>
      </c>
      <c r="F217" s="65"/>
      <c r="G217" s="65"/>
      <c r="H217" s="69"/>
    </row>
    <row r="218" spans="1:13" ht="52.5" customHeight="1" x14ac:dyDescent="0.2">
      <c r="A218" s="82">
        <v>1</v>
      </c>
      <c r="B218" s="84" t="s">
        <v>174</v>
      </c>
      <c r="C218" s="86" t="s">
        <v>86</v>
      </c>
      <c r="D218" s="74" t="s">
        <v>245</v>
      </c>
      <c r="E218" s="73">
        <v>500</v>
      </c>
      <c r="F218" s="71" t="s">
        <v>2</v>
      </c>
      <c r="G218" s="13">
        <v>2019</v>
      </c>
      <c r="H218" s="56" t="s">
        <v>112</v>
      </c>
      <c r="K218" s="1"/>
      <c r="L218" s="1"/>
      <c r="M218" s="1"/>
    </row>
    <row r="219" spans="1:13" ht="52.5" customHeight="1" x14ac:dyDescent="0.2">
      <c r="A219" s="83"/>
      <c r="B219" s="85"/>
      <c r="C219" s="87"/>
      <c r="D219" s="74" t="s">
        <v>245</v>
      </c>
      <c r="E219" s="73">
        <v>2000</v>
      </c>
      <c r="F219" s="71" t="s">
        <v>2</v>
      </c>
      <c r="G219" s="13">
        <v>2020</v>
      </c>
      <c r="H219" s="56"/>
      <c r="K219" s="1"/>
      <c r="L219" s="1"/>
      <c r="M219" s="1"/>
    </row>
    <row r="220" spans="1:13" ht="57.75" customHeight="1" x14ac:dyDescent="0.2">
      <c r="A220" s="82">
        <v>2</v>
      </c>
      <c r="B220" s="84" t="s">
        <v>174</v>
      </c>
      <c r="C220" s="86" t="s">
        <v>87</v>
      </c>
      <c r="D220" s="74" t="s">
        <v>246</v>
      </c>
      <c r="E220" s="73">
        <v>100</v>
      </c>
      <c r="F220" s="71" t="s">
        <v>2</v>
      </c>
      <c r="G220" s="65">
        <v>2020</v>
      </c>
      <c r="H220" s="44" t="s">
        <v>131</v>
      </c>
      <c r="K220" s="1"/>
      <c r="L220" s="1"/>
      <c r="M220" s="1"/>
    </row>
    <row r="221" spans="1:13" ht="57.75" customHeight="1" x14ac:dyDescent="0.2">
      <c r="A221" s="83"/>
      <c r="B221" s="85"/>
      <c r="C221" s="87"/>
      <c r="D221" s="74" t="s">
        <v>247</v>
      </c>
      <c r="E221" s="73">
        <v>500</v>
      </c>
      <c r="F221" s="71" t="s">
        <v>2</v>
      </c>
      <c r="G221" s="65">
        <v>2021</v>
      </c>
      <c r="H221" s="44" t="s">
        <v>131</v>
      </c>
      <c r="K221" s="1"/>
      <c r="L221" s="1"/>
      <c r="M221" s="1"/>
    </row>
    <row r="222" spans="1:13" ht="49.5" customHeight="1" x14ac:dyDescent="0.2">
      <c r="A222" s="36">
        <v>3</v>
      </c>
      <c r="B222" s="75" t="s">
        <v>174</v>
      </c>
      <c r="C222" s="74" t="s">
        <v>118</v>
      </c>
      <c r="D222" s="74" t="s">
        <v>118</v>
      </c>
      <c r="E222" s="12">
        <v>200</v>
      </c>
      <c r="F222" s="71" t="s">
        <v>177</v>
      </c>
      <c r="G222" s="71">
        <v>2020</v>
      </c>
      <c r="H222" s="56" t="s">
        <v>351</v>
      </c>
      <c r="K222" s="1"/>
      <c r="L222" s="1"/>
      <c r="M222" s="1"/>
    </row>
    <row r="223" spans="1:13" ht="69.75" customHeight="1" x14ac:dyDescent="0.2">
      <c r="A223" s="36">
        <v>4</v>
      </c>
      <c r="B223" s="75" t="s">
        <v>174</v>
      </c>
      <c r="C223" s="74" t="s">
        <v>89</v>
      </c>
      <c r="D223" s="74" t="s">
        <v>365</v>
      </c>
      <c r="E223" s="73"/>
      <c r="F223" s="71" t="s">
        <v>364</v>
      </c>
      <c r="G223" s="13">
        <v>2018</v>
      </c>
      <c r="H223" s="56" t="s">
        <v>131</v>
      </c>
      <c r="K223" s="1"/>
      <c r="L223" s="1"/>
      <c r="M223" s="1"/>
    </row>
    <row r="224" spans="1:13" ht="70.5" customHeight="1" x14ac:dyDescent="0.2">
      <c r="A224" s="82">
        <v>5</v>
      </c>
      <c r="B224" s="84" t="s">
        <v>174</v>
      </c>
      <c r="C224" s="86" t="s">
        <v>90</v>
      </c>
      <c r="D224" s="74" t="s">
        <v>248</v>
      </c>
      <c r="E224" s="73">
        <v>150</v>
      </c>
      <c r="F224" s="73" t="s">
        <v>2</v>
      </c>
      <c r="G224" s="13">
        <v>2020</v>
      </c>
      <c r="H224" s="56" t="s">
        <v>131</v>
      </c>
      <c r="K224" s="1"/>
      <c r="L224" s="1"/>
      <c r="M224" s="1"/>
    </row>
    <row r="225" spans="1:13" ht="58.5" customHeight="1" x14ac:dyDescent="0.2">
      <c r="A225" s="83"/>
      <c r="B225" s="85"/>
      <c r="C225" s="87"/>
      <c r="D225" s="74" t="s">
        <v>273</v>
      </c>
      <c r="E225" s="73">
        <v>800</v>
      </c>
      <c r="F225" s="73" t="s">
        <v>2</v>
      </c>
      <c r="G225" s="13">
        <v>2021</v>
      </c>
      <c r="H225" s="56"/>
      <c r="K225" s="1"/>
      <c r="L225" s="1"/>
      <c r="M225" s="1"/>
    </row>
    <row r="226" spans="1:13" ht="97.5" customHeight="1" x14ac:dyDescent="0.2">
      <c r="A226" s="36">
        <v>6</v>
      </c>
      <c r="B226" s="75" t="s">
        <v>174</v>
      </c>
      <c r="C226" s="74" t="s">
        <v>91</v>
      </c>
      <c r="D226" s="74" t="s">
        <v>287</v>
      </c>
      <c r="E226" s="73">
        <v>500</v>
      </c>
      <c r="F226" s="71" t="s">
        <v>2</v>
      </c>
      <c r="G226" s="13">
        <v>2020</v>
      </c>
      <c r="H226" s="56" t="s">
        <v>131</v>
      </c>
      <c r="K226" s="1"/>
      <c r="L226" s="1"/>
      <c r="M226" s="1"/>
    </row>
    <row r="227" spans="1:13" ht="83.25" customHeight="1" x14ac:dyDescent="0.2">
      <c r="A227" s="36">
        <v>7</v>
      </c>
      <c r="B227" s="75" t="s">
        <v>174</v>
      </c>
      <c r="C227" s="74" t="s">
        <v>119</v>
      </c>
      <c r="D227" s="74" t="s">
        <v>288</v>
      </c>
      <c r="E227" s="73">
        <v>700</v>
      </c>
      <c r="F227" s="71" t="s">
        <v>2</v>
      </c>
      <c r="G227" s="13">
        <v>2021</v>
      </c>
      <c r="H227" s="56" t="s">
        <v>131</v>
      </c>
      <c r="K227" s="1"/>
      <c r="L227" s="1"/>
      <c r="M227" s="1"/>
    </row>
    <row r="228" spans="1:13" ht="50.25" customHeight="1" x14ac:dyDescent="0.2">
      <c r="A228" s="36">
        <v>8</v>
      </c>
      <c r="B228" s="75" t="s">
        <v>174</v>
      </c>
      <c r="C228" s="74" t="s">
        <v>104</v>
      </c>
      <c r="D228" s="74" t="s">
        <v>249</v>
      </c>
      <c r="E228" s="73">
        <v>1200</v>
      </c>
      <c r="F228" s="71" t="s">
        <v>2</v>
      </c>
      <c r="G228" s="13">
        <v>2018</v>
      </c>
      <c r="H228" s="56" t="s">
        <v>131</v>
      </c>
      <c r="K228" s="1"/>
      <c r="L228" s="1"/>
      <c r="M228" s="1"/>
    </row>
    <row r="229" spans="1:13" ht="63.75" customHeight="1" x14ac:dyDescent="0.2">
      <c r="A229" s="36">
        <v>9</v>
      </c>
      <c r="B229" s="75" t="s">
        <v>174</v>
      </c>
      <c r="C229" s="74" t="s">
        <v>92</v>
      </c>
      <c r="D229" s="74" t="s">
        <v>274</v>
      </c>
      <c r="E229" s="12"/>
      <c r="F229" s="71"/>
      <c r="G229" s="13" t="s">
        <v>198</v>
      </c>
      <c r="H229" s="56" t="s">
        <v>132</v>
      </c>
      <c r="K229" s="1"/>
      <c r="L229" s="1"/>
      <c r="M229" s="1"/>
    </row>
    <row r="230" spans="1:13" ht="72.75" customHeight="1" x14ac:dyDescent="0.2">
      <c r="A230" s="36">
        <v>10</v>
      </c>
      <c r="B230" s="75" t="s">
        <v>174</v>
      </c>
      <c r="C230" s="74" t="s">
        <v>110</v>
      </c>
      <c r="D230" s="74" t="s">
        <v>286</v>
      </c>
      <c r="E230" s="73" t="s">
        <v>222</v>
      </c>
      <c r="F230" s="71" t="s">
        <v>316</v>
      </c>
      <c r="G230" s="71">
        <v>2020</v>
      </c>
      <c r="H230" s="56" t="s">
        <v>194</v>
      </c>
      <c r="K230" s="1"/>
      <c r="L230" s="1"/>
      <c r="M230" s="1"/>
    </row>
    <row r="231" spans="1:13" ht="51.75" customHeight="1" x14ac:dyDescent="0.2">
      <c r="A231" s="36">
        <v>11</v>
      </c>
      <c r="B231" s="75" t="s">
        <v>174</v>
      </c>
      <c r="C231" s="74" t="s">
        <v>276</v>
      </c>
      <c r="D231" s="74" t="s">
        <v>285</v>
      </c>
      <c r="E231" s="73"/>
      <c r="F231" s="71" t="s">
        <v>207</v>
      </c>
      <c r="G231" s="71" t="s">
        <v>125</v>
      </c>
      <c r="H231" s="56" t="s">
        <v>194</v>
      </c>
      <c r="K231" s="1"/>
      <c r="L231" s="1"/>
      <c r="M231" s="1"/>
    </row>
    <row r="232" spans="1:13" ht="63.75" customHeight="1" x14ac:dyDescent="0.2">
      <c r="A232" s="82">
        <v>12</v>
      </c>
      <c r="B232" s="84" t="s">
        <v>174</v>
      </c>
      <c r="C232" s="88" t="s">
        <v>275</v>
      </c>
      <c r="D232" s="33" t="s">
        <v>250</v>
      </c>
      <c r="E232" s="73">
        <v>1000</v>
      </c>
      <c r="F232" s="71" t="s">
        <v>2</v>
      </c>
      <c r="G232" s="71">
        <v>2019</v>
      </c>
      <c r="H232" s="80" t="s">
        <v>128</v>
      </c>
      <c r="K232" s="1"/>
      <c r="L232" s="1"/>
      <c r="M232" s="1"/>
    </row>
    <row r="233" spans="1:13" ht="56.25" customHeight="1" x14ac:dyDescent="0.2">
      <c r="A233" s="83"/>
      <c r="B233" s="85"/>
      <c r="C233" s="89"/>
      <c r="D233" s="34" t="s">
        <v>251</v>
      </c>
      <c r="E233" s="73">
        <v>10000</v>
      </c>
      <c r="F233" s="71" t="s">
        <v>2</v>
      </c>
      <c r="G233" s="71">
        <v>2020</v>
      </c>
      <c r="H233" s="81"/>
      <c r="K233" s="1"/>
      <c r="L233" s="1"/>
      <c r="M233" s="1"/>
    </row>
    <row r="234" spans="1:13" ht="64.5" customHeight="1" x14ac:dyDescent="0.2">
      <c r="A234" s="36">
        <v>13</v>
      </c>
      <c r="B234" s="75" t="s">
        <v>174</v>
      </c>
      <c r="C234" s="74" t="s">
        <v>360</v>
      </c>
      <c r="D234" s="74" t="s">
        <v>277</v>
      </c>
      <c r="E234" s="12">
        <v>250</v>
      </c>
      <c r="F234" s="71" t="s">
        <v>2</v>
      </c>
      <c r="G234" s="71">
        <v>2019</v>
      </c>
      <c r="H234" s="56" t="s">
        <v>112</v>
      </c>
      <c r="K234" s="1"/>
      <c r="L234" s="1"/>
      <c r="M234" s="1"/>
    </row>
    <row r="235" spans="1:13" ht="49.5" customHeight="1" x14ac:dyDescent="0.2">
      <c r="A235" s="36">
        <v>14</v>
      </c>
      <c r="B235" s="75" t="s">
        <v>174</v>
      </c>
      <c r="C235" s="74" t="s">
        <v>120</v>
      </c>
      <c r="D235" s="74" t="s">
        <v>278</v>
      </c>
      <c r="E235" s="12">
        <v>100</v>
      </c>
      <c r="F235" s="71" t="s">
        <v>2</v>
      </c>
      <c r="G235" s="71">
        <v>2019</v>
      </c>
      <c r="H235" s="56" t="s">
        <v>112</v>
      </c>
      <c r="K235" s="1"/>
      <c r="L235" s="1"/>
      <c r="M235" s="1"/>
    </row>
    <row r="236" spans="1:13" ht="84.75" hidden="1" customHeight="1" x14ac:dyDescent="0.2">
      <c r="A236" s="36">
        <v>17</v>
      </c>
      <c r="B236" s="75" t="s">
        <v>174</v>
      </c>
      <c r="C236" s="74" t="s">
        <v>111</v>
      </c>
      <c r="D236" s="74" t="s">
        <v>240</v>
      </c>
      <c r="E236" s="73"/>
      <c r="F236" s="71" t="s">
        <v>2</v>
      </c>
      <c r="G236" s="71">
        <v>2018</v>
      </c>
      <c r="H236" s="56" t="s">
        <v>131</v>
      </c>
      <c r="K236" s="1"/>
      <c r="L236" s="1"/>
      <c r="M236" s="1"/>
    </row>
    <row r="237" spans="1:13" ht="39" customHeight="1" x14ac:dyDescent="0.2">
      <c r="A237" s="82">
        <v>15</v>
      </c>
      <c r="B237" s="84" t="s">
        <v>174</v>
      </c>
      <c r="C237" s="86" t="s">
        <v>93</v>
      </c>
      <c r="D237" s="74" t="s">
        <v>253</v>
      </c>
      <c r="E237" s="73">
        <v>500</v>
      </c>
      <c r="F237" s="71" t="s">
        <v>2</v>
      </c>
      <c r="G237" s="71">
        <v>2020</v>
      </c>
      <c r="H237" s="80" t="s">
        <v>127</v>
      </c>
      <c r="K237" s="1"/>
      <c r="L237" s="1"/>
      <c r="M237" s="1"/>
    </row>
    <row r="238" spans="1:13" ht="42.75" customHeight="1" x14ac:dyDescent="0.2">
      <c r="A238" s="83"/>
      <c r="B238" s="85"/>
      <c r="C238" s="87"/>
      <c r="D238" s="74" t="s">
        <v>252</v>
      </c>
      <c r="E238" s="73">
        <v>5000</v>
      </c>
      <c r="F238" s="71" t="s">
        <v>2</v>
      </c>
      <c r="G238" s="71">
        <v>2021</v>
      </c>
      <c r="H238" s="81"/>
      <c r="K238" s="1"/>
      <c r="L238" s="1"/>
      <c r="M238" s="1"/>
    </row>
    <row r="239" spans="1:13" ht="58.5" customHeight="1" x14ac:dyDescent="0.2">
      <c r="A239" s="74">
        <v>16</v>
      </c>
      <c r="B239" s="75" t="s">
        <v>174</v>
      </c>
      <c r="C239" s="74" t="s">
        <v>88</v>
      </c>
      <c r="D239" s="74" t="s">
        <v>366</v>
      </c>
      <c r="E239" s="12">
        <v>60</v>
      </c>
      <c r="F239" s="71" t="s">
        <v>2</v>
      </c>
      <c r="G239" s="13">
        <v>2018</v>
      </c>
      <c r="H239" s="70" t="s">
        <v>134</v>
      </c>
    </row>
    <row r="240" spans="1:13" ht="18" customHeight="1" x14ac:dyDescent="0.25">
      <c r="A240" s="18"/>
      <c r="B240" s="23"/>
      <c r="C240" s="18"/>
      <c r="D240" s="19" t="s">
        <v>289</v>
      </c>
      <c r="E240" s="43">
        <f>E6+E11+E14+E20+E31+E44+E51+E61+E65+E73+E79+E85+E95+E108+E122+E127+E147+E152+E154+E161+E167+E176+E184+E196+E207+E213+E217</f>
        <v>556797</v>
      </c>
      <c r="F240" s="20"/>
      <c r="G240" s="20"/>
      <c r="H240" s="30"/>
    </row>
    <row r="241" spans="1:8" ht="18" hidden="1" customHeight="1" x14ac:dyDescent="0.25">
      <c r="A241" s="18"/>
      <c r="B241" s="23"/>
      <c r="C241" s="18"/>
      <c r="D241" s="19" t="s">
        <v>310</v>
      </c>
      <c r="E241" s="21"/>
      <c r="F241" s="20"/>
      <c r="G241" s="20"/>
      <c r="H241" s="30"/>
    </row>
    <row r="242" spans="1:8" ht="18" hidden="1" customHeight="1" x14ac:dyDescent="0.25">
      <c r="A242" s="18"/>
      <c r="B242" s="23"/>
      <c r="C242" s="18"/>
      <c r="D242" s="22" t="s">
        <v>311</v>
      </c>
      <c r="E242" s="21" t="e">
        <f>E244+E245+E246+E247+E248+E249+E250</f>
        <v>#REF!</v>
      </c>
      <c r="F242" s="20"/>
      <c r="G242" s="20"/>
      <c r="H242" s="30"/>
    </row>
    <row r="243" spans="1:8" ht="18" hidden="1" customHeight="1" x14ac:dyDescent="0.25">
      <c r="A243" s="18"/>
      <c r="B243" s="23"/>
      <c r="C243" s="18"/>
      <c r="D243" s="22" t="s">
        <v>430</v>
      </c>
      <c r="E243" s="21"/>
      <c r="F243" s="20"/>
      <c r="G243" s="20"/>
      <c r="H243" s="30"/>
    </row>
    <row r="244" spans="1:8" ht="31.5" hidden="1" customHeight="1" x14ac:dyDescent="0.25">
      <c r="A244" s="18"/>
      <c r="B244" s="23"/>
      <c r="C244" s="18"/>
      <c r="D244" s="42" t="s">
        <v>438</v>
      </c>
      <c r="E244" s="21">
        <f>E32+E82+E83+E84+E93+E98+E99+E96+E109+E123+E135+E210+E239+E41</f>
        <v>8433</v>
      </c>
      <c r="F244" s="20"/>
      <c r="G244" s="20"/>
      <c r="H244" s="30"/>
    </row>
    <row r="245" spans="1:8" ht="21" hidden="1" customHeight="1" x14ac:dyDescent="0.25">
      <c r="A245" s="18"/>
      <c r="B245" s="23"/>
      <c r="C245" s="18"/>
      <c r="D245" s="42" t="s">
        <v>433</v>
      </c>
      <c r="E245" s="21">
        <f>E171+E153</f>
        <v>150</v>
      </c>
      <c r="F245" s="20"/>
      <c r="G245" s="20"/>
      <c r="H245" s="30"/>
    </row>
    <row r="246" spans="1:8" ht="31.5" hidden="1" customHeight="1" x14ac:dyDescent="0.25">
      <c r="A246" s="18"/>
      <c r="B246" s="23"/>
      <c r="C246" s="18"/>
      <c r="D246" s="42" t="s">
        <v>439</v>
      </c>
      <c r="E246" s="21">
        <f>E17+E68+E80+E188+E178</f>
        <v>2834.6</v>
      </c>
      <c r="F246" s="20"/>
      <c r="G246" s="20"/>
      <c r="H246" s="30"/>
    </row>
    <row r="247" spans="1:8" ht="26.25" hidden="1" customHeight="1" x14ac:dyDescent="0.25">
      <c r="A247" s="18"/>
      <c r="B247" s="23"/>
      <c r="C247" s="18"/>
      <c r="D247" s="42" t="s">
        <v>431</v>
      </c>
      <c r="E247" s="21" t="e">
        <f>E7+#REF!+E16+E185+#REF!</f>
        <v>#REF!</v>
      </c>
      <c r="F247" s="20"/>
      <c r="G247" s="20"/>
      <c r="H247" s="30"/>
    </row>
    <row r="248" spans="1:8" ht="21.75" hidden="1" customHeight="1" x14ac:dyDescent="0.25">
      <c r="A248" s="18"/>
      <c r="B248" s="23"/>
      <c r="C248" s="18"/>
      <c r="D248" s="42" t="s">
        <v>432</v>
      </c>
      <c r="E248" s="21">
        <f>E94+E130+E137+E138+E139+E155+E179+E180+E209</f>
        <v>184</v>
      </c>
      <c r="F248" s="20"/>
      <c r="G248" s="20"/>
      <c r="H248" s="30"/>
    </row>
    <row r="249" spans="1:8" ht="42.75" hidden="1" customHeight="1" x14ac:dyDescent="0.25">
      <c r="A249" s="18"/>
      <c r="B249" s="23"/>
      <c r="C249" s="18"/>
      <c r="D249" s="42" t="s">
        <v>434</v>
      </c>
      <c r="E249" s="21">
        <f>E74</f>
        <v>3514.9</v>
      </c>
      <c r="F249" s="20"/>
      <c r="G249" s="20"/>
      <c r="H249" s="30"/>
    </row>
    <row r="250" spans="1:8" ht="35.25" hidden="1" customHeight="1" x14ac:dyDescent="0.25">
      <c r="A250" s="18"/>
      <c r="B250" s="23"/>
      <c r="C250" s="18"/>
      <c r="D250" s="42" t="s">
        <v>435</v>
      </c>
      <c r="E250" s="21">
        <f>E102</f>
        <v>100</v>
      </c>
      <c r="F250" s="20"/>
      <c r="G250" s="20"/>
      <c r="H250" s="30"/>
    </row>
    <row r="251" spans="1:8" ht="18.75" customHeight="1" x14ac:dyDescent="0.25">
      <c r="C251" s="28" t="s">
        <v>183</v>
      </c>
      <c r="E251" s="27"/>
      <c r="F251" s="27"/>
      <c r="G251" s="27"/>
    </row>
    <row r="252" spans="1:8" x14ac:dyDescent="0.25">
      <c r="C252" s="28" t="s">
        <v>184</v>
      </c>
      <c r="E252" s="78"/>
    </row>
    <row r="253" spans="1:8" ht="20.25" customHeight="1" x14ac:dyDescent="0.25">
      <c r="C253" s="28" t="s">
        <v>185</v>
      </c>
    </row>
    <row r="254" spans="1:8" ht="20.25" customHeight="1" x14ac:dyDescent="0.25">
      <c r="C254" s="28" t="s">
        <v>203</v>
      </c>
    </row>
    <row r="255" spans="1:8" x14ac:dyDescent="0.25">
      <c r="C255" s="79" t="s">
        <v>186</v>
      </c>
      <c r="D255" s="79"/>
    </row>
    <row r="256" spans="1:8" x14ac:dyDescent="0.25">
      <c r="C256" s="79" t="s">
        <v>187</v>
      </c>
      <c r="D256" s="79"/>
    </row>
    <row r="257" spans="3:4" x14ac:dyDescent="0.25">
      <c r="C257" s="79" t="s">
        <v>188</v>
      </c>
      <c r="D257" s="79"/>
    </row>
    <row r="258" spans="3:4" x14ac:dyDescent="0.25">
      <c r="C258" s="79" t="s">
        <v>398</v>
      </c>
      <c r="D258" s="79"/>
    </row>
  </sheetData>
  <mergeCells count="110">
    <mergeCell ref="A1:H1"/>
    <mergeCell ref="B123:B124"/>
    <mergeCell ref="C123:C124"/>
    <mergeCell ref="C135:C136"/>
    <mergeCell ref="B135:B136"/>
    <mergeCell ref="C109:C110"/>
    <mergeCell ref="B109:B110"/>
    <mergeCell ref="A25:A26"/>
    <mergeCell ref="B25:B26"/>
    <mergeCell ref="C25:C26"/>
    <mergeCell ref="H25:H26"/>
    <mergeCell ref="A2:H2"/>
    <mergeCell ref="A3:A5"/>
    <mergeCell ref="B3:B5"/>
    <mergeCell ref="C3:C5"/>
    <mergeCell ref="D3:D5"/>
    <mergeCell ref="E3:E5"/>
    <mergeCell ref="F3:F5"/>
    <mergeCell ref="G3:G5"/>
    <mergeCell ref="H3:H5"/>
    <mergeCell ref="A27:A28"/>
    <mergeCell ref="B27:B28"/>
    <mergeCell ref="C27:C28"/>
    <mergeCell ref="H27:H28"/>
    <mergeCell ref="A33:A34"/>
    <mergeCell ref="B33:B34"/>
    <mergeCell ref="C33:C34"/>
    <mergeCell ref="H33:H34"/>
    <mergeCell ref="G55:G56"/>
    <mergeCell ref="H55:H58"/>
    <mergeCell ref="D57:D58"/>
    <mergeCell ref="E57:E58"/>
    <mergeCell ref="F57:F58"/>
    <mergeCell ref="G57:G58"/>
    <mergeCell ref="A38:A39"/>
    <mergeCell ref="B38:B39"/>
    <mergeCell ref="C38:C39"/>
    <mergeCell ref="H38:H39"/>
    <mergeCell ref="A45:A46"/>
    <mergeCell ref="B45:B46"/>
    <mergeCell ref="C45:C46"/>
    <mergeCell ref="H45:H46"/>
    <mergeCell ref="A75:A76"/>
    <mergeCell ref="B75:B76"/>
    <mergeCell ref="C75:C76"/>
    <mergeCell ref="A87:A88"/>
    <mergeCell ref="B87:B88"/>
    <mergeCell ref="C87:C88"/>
    <mergeCell ref="D55:D56"/>
    <mergeCell ref="E55:E56"/>
    <mergeCell ref="F55:F56"/>
    <mergeCell ref="C68:C69"/>
    <mergeCell ref="B68:B69"/>
    <mergeCell ref="A68:A69"/>
    <mergeCell ref="A113:A114"/>
    <mergeCell ref="B113:B114"/>
    <mergeCell ref="C113:C114"/>
    <mergeCell ref="H113:H114"/>
    <mergeCell ref="B128:B129"/>
    <mergeCell ref="C128:C129"/>
    <mergeCell ref="H87:H88"/>
    <mergeCell ref="A105:A106"/>
    <mergeCell ref="B105:B106"/>
    <mergeCell ref="C105:C106"/>
    <mergeCell ref="F105:F106"/>
    <mergeCell ref="H105:H106"/>
    <mergeCell ref="A128:A129"/>
    <mergeCell ref="D132:D133"/>
    <mergeCell ref="E132:E133"/>
    <mergeCell ref="F132:F133"/>
    <mergeCell ref="G132:G133"/>
    <mergeCell ref="H132:H133"/>
    <mergeCell ref="A141:A142"/>
    <mergeCell ref="B141:B142"/>
    <mergeCell ref="C141:C142"/>
    <mergeCell ref="H141:H142"/>
    <mergeCell ref="A192:A193"/>
    <mergeCell ref="B192:B193"/>
    <mergeCell ref="C192:C193"/>
    <mergeCell ref="H192:H193"/>
    <mergeCell ref="A203:A204"/>
    <mergeCell ref="B203:B204"/>
    <mergeCell ref="C203:C204"/>
    <mergeCell ref="B150:B151"/>
    <mergeCell ref="D150:D151"/>
    <mergeCell ref="E150:E151"/>
    <mergeCell ref="F150:F151"/>
    <mergeCell ref="G150:G151"/>
    <mergeCell ref="H150:H151"/>
    <mergeCell ref="A224:A225"/>
    <mergeCell ref="B224:B225"/>
    <mergeCell ref="C224:C225"/>
    <mergeCell ref="A232:A233"/>
    <mergeCell ref="B232:B233"/>
    <mergeCell ref="C232:C233"/>
    <mergeCell ref="A218:A219"/>
    <mergeCell ref="B218:B219"/>
    <mergeCell ref="C218:C219"/>
    <mergeCell ref="A220:A221"/>
    <mergeCell ref="B220:B221"/>
    <mergeCell ref="C220:C221"/>
    <mergeCell ref="C256:D256"/>
    <mergeCell ref="C257:D257"/>
    <mergeCell ref="C258:D258"/>
    <mergeCell ref="H232:H233"/>
    <mergeCell ref="A237:A238"/>
    <mergeCell ref="B237:B238"/>
    <mergeCell ref="C237:C238"/>
    <mergeCell ref="H237:H238"/>
    <mergeCell ref="C255:D255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утверждения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2017-10-19T03:55:09Z</cp:lastPrinted>
  <dcterms:created xsi:type="dcterms:W3CDTF">2016-10-28T08:53:49Z</dcterms:created>
  <dcterms:modified xsi:type="dcterms:W3CDTF">2017-11-10T03:02:14Z</dcterms:modified>
</cp:coreProperties>
</file>